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B01ADA8-33DC-4C8D-A60B-90D569302485}" xr6:coauthVersionLast="47" xr6:coauthVersionMax="47" xr10:uidLastSave="{00000000-0000-0000-0000-000000000000}"/>
  <bookViews>
    <workbookView xWindow="19545" yWindow="90" windowWidth="18705" windowHeight="20565" tabRatio="579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rashoda'!$A$1:$G$66</definedName>
    <definedName name="_xlnm.Print_Area" localSheetId="0">' Sažetak'!$A$1:$J$42</definedName>
    <definedName name="_xlnm.Print_Area" localSheetId="3">'Posebni dio'!$A$1:$G$45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  <c r="C37" i="6"/>
  <c r="F28" i="6" l="1"/>
  <c r="G28" i="6"/>
  <c r="F32" i="6"/>
  <c r="G32" i="6"/>
  <c r="F37" i="6"/>
  <c r="G37" i="6"/>
  <c r="E32" i="6"/>
  <c r="F23" i="4"/>
  <c r="I15" i="2" s="1"/>
  <c r="G23" i="4"/>
  <c r="J15" i="2" s="1"/>
  <c r="E23" i="4"/>
  <c r="H15" i="2" s="1"/>
  <c r="C11" i="6"/>
  <c r="C12" i="6"/>
  <c r="D12" i="6"/>
  <c r="C13" i="6"/>
  <c r="C14" i="6"/>
  <c r="G42" i="6"/>
  <c r="G13" i="6"/>
  <c r="G25" i="6"/>
  <c r="G18" i="6"/>
  <c r="G17" i="6" s="1"/>
  <c r="G14" i="6"/>
  <c r="G12" i="6"/>
  <c r="G11" i="6"/>
  <c r="F42" i="6"/>
  <c r="F25" i="6"/>
  <c r="F18" i="6"/>
  <c r="F17" i="6" s="1"/>
  <c r="F14" i="6"/>
  <c r="F12" i="6"/>
  <c r="F11" i="6"/>
  <c r="E11" i="6"/>
  <c r="E12" i="6"/>
  <c r="E14" i="6"/>
  <c r="E42" i="6"/>
  <c r="E37" i="6"/>
  <c r="E28" i="6" s="1"/>
  <c r="E25" i="6"/>
  <c r="E18" i="6"/>
  <c r="E17" i="6" s="1"/>
  <c r="G46" i="4"/>
  <c r="F46" i="4"/>
  <c r="E46" i="4"/>
  <c r="G31" i="4"/>
  <c r="F31" i="4"/>
  <c r="E31" i="4"/>
  <c r="G19" i="4"/>
  <c r="J14" i="2" s="1"/>
  <c r="F19" i="4"/>
  <c r="I14" i="2" s="1"/>
  <c r="D46" i="4"/>
  <c r="D31" i="4"/>
  <c r="D19" i="4"/>
  <c r="D23" i="4"/>
  <c r="D9" i="4"/>
  <c r="D8" i="4" s="1"/>
  <c r="D43" i="6"/>
  <c r="D14" i="6" s="1"/>
  <c r="D13" i="6"/>
  <c r="D29" i="6"/>
  <c r="D18" i="6"/>
  <c r="D25" i="6"/>
  <c r="D18" i="4" l="1"/>
  <c r="E13" i="6"/>
  <c r="D28" i="6"/>
  <c r="D42" i="6"/>
  <c r="F13" i="6"/>
  <c r="F10" i="6"/>
  <c r="F16" i="6"/>
  <c r="F15" i="6" s="1"/>
  <c r="F9" i="6" s="1"/>
  <c r="F8" i="6" s="1"/>
  <c r="F7" i="6" s="1"/>
  <c r="F6" i="6" s="1"/>
  <c r="E10" i="6"/>
  <c r="E16" i="6"/>
  <c r="E15" i="6" s="1"/>
  <c r="G18" i="4"/>
  <c r="F18" i="4"/>
  <c r="G10" i="6"/>
  <c r="G16" i="6"/>
  <c r="C28" i="6"/>
  <c r="C15" i="6" s="1"/>
  <c r="C18" i="6"/>
  <c r="C17" i="6" s="1"/>
  <c r="G15" i="6" l="1"/>
  <c r="G9" i="6" s="1"/>
  <c r="G8" i="6" s="1"/>
  <c r="G7" i="6" s="1"/>
  <c r="G6" i="6" s="1"/>
  <c r="C9" i="6"/>
  <c r="C8" i="6" s="1"/>
  <c r="C7" i="6" s="1"/>
  <c r="C6" i="6" s="1"/>
  <c r="D22" i="6" l="1"/>
  <c r="D11" i="6" s="1"/>
  <c r="D17" i="6"/>
  <c r="D16" i="6" l="1"/>
  <c r="D15" i="6" s="1"/>
  <c r="D10" i="6"/>
  <c r="D9" i="6"/>
  <c r="D8" i="6" s="1"/>
  <c r="D7" i="6" s="1"/>
  <c r="D6" i="6" s="1"/>
  <c r="E9" i="6"/>
  <c r="E8" i="6" s="1"/>
  <c r="E7" i="6" s="1"/>
  <c r="E6" i="6" s="1"/>
  <c r="E19" i="4" l="1"/>
  <c r="H14" i="2" s="1"/>
  <c r="G9" i="4"/>
  <c r="F9" i="4"/>
  <c r="E9" i="4"/>
  <c r="F8" i="4" l="1"/>
  <c r="I11" i="2"/>
  <c r="E8" i="4"/>
  <c r="H11" i="2"/>
  <c r="G8" i="4"/>
  <c r="J11" i="2"/>
  <c r="E18" i="4"/>
  <c r="C18" i="4"/>
  <c r="C9" i="4"/>
  <c r="C8" i="4" s="1"/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G16" i="2" l="1"/>
  <c r="G25" i="2" s="1"/>
  <c r="G32" i="2" s="1"/>
  <c r="F16" i="2"/>
  <c r="H16" i="2"/>
  <c r="H25" i="2" s="1"/>
  <c r="H32" i="2" s="1"/>
  <c r="H33" i="2" s="1"/>
  <c r="I16" i="2"/>
  <c r="I25" i="2" s="1"/>
  <c r="I32" i="2" s="1"/>
  <c r="I33" i="2" s="1"/>
  <c r="J16" i="2"/>
  <c r="J25" i="2" s="1"/>
  <c r="J32" i="2" s="1"/>
  <c r="J33" i="2" s="1"/>
  <c r="F25" i="2"/>
  <c r="F32" i="2" s="1"/>
  <c r="G33" i="2"/>
  <c r="F33" i="2" l="1"/>
</calcChain>
</file>

<file path=xl/sharedStrings.xml><?xml version="1.0" encoding="utf-8"?>
<sst xmlns="http://schemas.openxmlformats.org/spreadsheetml/2006/main" count="252" uniqueCount="107">
  <si>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</si>
  <si>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</si>
  <si>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</si>
  <si>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</si>
  <si>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</si>
  <si>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</si>
  <si>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</si>
  <si>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</si>
  <si>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</si>
  <si>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</si>
  <si>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</si>
  <si>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</si>
  <si>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</si>
  <si>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</si>
  <si>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</si>
  <si>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</si>
  <si>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</si>
  <si>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</si>
  <si>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</si>
  <si>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</si>
  <si>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</si>
  <si>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</si>
  <si>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</si>
  <si>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</si>
  <si>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</si>
  <si>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</si>
  <si>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</si>
  <si>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</si>
  <si>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</si>
  <si>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</si>
  <si>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</si>
  <si>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</si>
  <si>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</si>
  <si>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</si>
  <si>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</si>
  <si>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</si>
  <si>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</si>
  <si>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</si>
  <si>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</si>
  <si>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</si>
  <si>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</si>
  <si>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</si>
  <si>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</si>
  <si>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</si>
  <si>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</si>
  <si>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</si>
  <si>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</si>
  <si>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</si>
  <si>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</si>
  <si>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</si>
  <si>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</si>
  <si>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</si>
  <si>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</si>
  <si>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</si>
  <si>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</si>
  <si>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iz nadležnog proračuna i od HZZO-a temeljem ugovornih obveza</t>
  </si>
  <si>
    <t xml:space="preserve">Prihodi od upravnih i administrativnih pristojbi, pristojbi po posebnim propisima i naknada </t>
  </si>
  <si>
    <t>IZVRŠENJE 
(2024.)</t>
  </si>
  <si>
    <t>Financijski rashodi</t>
  </si>
  <si>
    <t>Rashodi za nabavu proizvedene dugotrajne imovine</t>
  </si>
  <si>
    <t>Pomoći</t>
  </si>
  <si>
    <t>Donacije</t>
  </si>
  <si>
    <t>Ostale pomoći proračunskih korisnika</t>
  </si>
  <si>
    <t>08</t>
  </si>
  <si>
    <t>082</t>
  </si>
  <si>
    <t>TEKUĆI PLAN 
(2025.)</t>
  </si>
  <si>
    <t>PLAN 
(2026.)</t>
  </si>
  <si>
    <t>PROJEKCIJA 
(2027.)</t>
  </si>
  <si>
    <t>PROJEKCIJA
(2028.)</t>
  </si>
  <si>
    <t xml:space="preserve">RAZDJEL 010 </t>
  </si>
  <si>
    <t>STRUČNA SLUŽBA GRADA SLATINE</t>
  </si>
  <si>
    <t xml:space="preserve">GLAVA 01010 </t>
  </si>
  <si>
    <t xml:space="preserve">Rekreacija, kultura i religija </t>
  </si>
  <si>
    <t>Službe kulture</t>
  </si>
  <si>
    <t>Izvor financiranja 11</t>
  </si>
  <si>
    <t>Razred (rashod/izdatak) 3</t>
  </si>
  <si>
    <t>Skupina (rashod/izdatak) 31</t>
  </si>
  <si>
    <t>Skupina (rashod/izdatak) 32</t>
  </si>
  <si>
    <t>Izvor financiranja 31</t>
  </si>
  <si>
    <t>Skupina (rashod/izdatak) 34</t>
  </si>
  <si>
    <t>Izvor financiranja 43</t>
  </si>
  <si>
    <t>Izvor financiranja 1</t>
  </si>
  <si>
    <t>Izvor financiranja 3</t>
  </si>
  <si>
    <t>Izvor financiranja 52</t>
  </si>
  <si>
    <t>Ostale pomoći</t>
  </si>
  <si>
    <t>Razred (rashod/izdatak) 4</t>
  </si>
  <si>
    <t>Skupina (rashod/izdatak) 42</t>
  </si>
  <si>
    <t>Izvor financiranja 61</t>
  </si>
  <si>
    <t>Izvor financiranja 4</t>
  </si>
  <si>
    <t>Izvor financiranja 5</t>
  </si>
  <si>
    <t>Izvor financiranja 6</t>
  </si>
  <si>
    <t xml:space="preserve">Ostale pomoći </t>
  </si>
  <si>
    <t xml:space="preserve">Donacije </t>
  </si>
  <si>
    <t xml:space="preserve">FINANCIJSKI PLAN ZAVIČAJNOG MUZEJA SLATINA 
ZA GODINU 2026. I PROJEKCIJE ZA GODINU 2027. I 2028.   </t>
  </si>
  <si>
    <t>PRORAČUNSKI KORISNIK 40779</t>
  </si>
  <si>
    <t>ZAVIČAJNI MUZEJ SLATINA</t>
  </si>
  <si>
    <t>GLAVNI PROGRAM J01</t>
  </si>
  <si>
    <t>JAVNIH POTREBA U DJELATNOSTIMA KULTURE</t>
  </si>
  <si>
    <t>PROGRAM 6000</t>
  </si>
  <si>
    <t>Aktivnost A600010</t>
  </si>
  <si>
    <t>REDOVNA DJELATNOST ZAVIČAJNOG MUZEJA</t>
  </si>
  <si>
    <t>Kapitalni projekt K600021</t>
  </si>
  <si>
    <t>OPREMANJE ZAVIČAJNOG MUZEJA SLATINA</t>
  </si>
  <si>
    <t>Tekući projekt T600011</t>
  </si>
  <si>
    <t>DANI MUZEJA I DANI MILKA KELEMENA</t>
  </si>
  <si>
    <t>Pomoći iz državnog proračuna</t>
  </si>
  <si>
    <t>Izvor financiranja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</si>
</sst>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0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4" fillId="2" borderId="4" xfId="3" applyFont="1" applyFill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3" fontId="8" fillId="0" borderId="0" xfId="3" applyNumberFormat="1" applyFont="1" applyAlignment="1">
      <alignment horizontal="right"/>
    </xf>
    <xf numFmtId="3" fontId="24" fillId="2" borderId="4" xfId="3" applyNumberFormat="1" applyFont="1" applyFill="1" applyBorder="1" applyAlignment="1">
      <alignment horizontal="right" vertical="center" wrapText="1"/>
    </xf>
    <xf numFmtId="3" fontId="16" fillId="2" borderId="4" xfId="3" applyNumberFormat="1" applyFont="1" applyFill="1" applyBorder="1" applyAlignment="1">
      <alignment horizontal="left" vertical="center" wrapText="1"/>
    </xf>
    <xf numFmtId="3" fontId="16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/>
    </xf>
    <xf numFmtId="0" fontId="24" fillId="2" borderId="4" xfId="3" quotePrefix="1" applyFont="1" applyFill="1" applyBorder="1" applyAlignment="1">
      <alignment horizontal="left" vertical="center"/>
    </xf>
    <xf numFmtId="3" fontId="24" fillId="2" borderId="4" xfId="3" quotePrefix="1" applyNumberFormat="1" applyFont="1" applyFill="1" applyBorder="1" applyAlignment="1">
      <alignment horizontal="right" vertical="center"/>
    </xf>
    <xf numFmtId="3" fontId="25" fillId="2" borderId="4" xfId="3" quotePrefix="1" applyNumberFormat="1" applyFont="1" applyFill="1" applyBorder="1" applyAlignment="1">
      <alignment horizontal="right" vertical="center"/>
    </xf>
    <xf numFmtId="3" fontId="25" fillId="2" borderId="4" xfId="3" applyNumberFormat="1" applyFont="1" applyFill="1" applyBorder="1" applyAlignment="1">
      <alignment horizontal="right" vertical="center" wrapText="1"/>
    </xf>
    <xf numFmtId="3" fontId="16" fillId="2" borderId="4" xfId="3" quotePrefix="1" applyNumberFormat="1" applyFont="1" applyFill="1" applyBorder="1" applyAlignment="1">
      <alignment horizontal="right" vertical="center" wrapText="1"/>
    </xf>
    <xf numFmtId="0" fontId="25" fillId="2" borderId="4" xfId="3" quotePrefix="1" applyFont="1" applyFill="1" applyBorder="1" applyAlignment="1">
      <alignment horizontal="left" vertical="center"/>
    </xf>
    <xf numFmtId="0" fontId="24" fillId="2" borderId="4" xfId="3" quotePrefix="1" applyFont="1" applyFill="1" applyBorder="1" applyAlignment="1">
      <alignment horizontal="left" vertical="center" wrapText="1"/>
    </xf>
    <xf numFmtId="0" fontId="24" fillId="2" borderId="4" xfId="3" quotePrefix="1" applyFont="1" applyFill="1" applyBorder="1" applyAlignment="1">
      <alignment horizontal="left" vertical="center" indent="2"/>
    </xf>
    <xf numFmtId="3" fontId="24" fillId="2" borderId="4" xfId="3" quotePrefix="1" applyNumberFormat="1" applyFont="1" applyFill="1" applyBorder="1" applyAlignment="1">
      <alignment horizontal="right" vertical="center" wrapText="1"/>
    </xf>
    <xf numFmtId="3" fontId="27" fillId="2" borderId="4" xfId="3" applyNumberFormat="1" applyFont="1" applyFill="1" applyBorder="1" applyAlignment="1">
      <alignment horizontal="right"/>
    </xf>
    <xf numFmtId="0" fontId="28" fillId="0" borderId="0" xfId="3" applyFont="1"/>
    <xf numFmtId="0" fontId="25" fillId="2" borderId="4" xfId="3" quotePrefix="1" applyFont="1" applyFill="1" applyBorder="1" applyAlignment="1">
      <alignment horizontal="left" vertical="center" wrapText="1"/>
    </xf>
    <xf numFmtId="3" fontId="25" fillId="2" borderId="4" xfId="3" quotePrefix="1" applyNumberFormat="1" applyFont="1" applyFill="1" applyBorder="1" applyAlignment="1">
      <alignment horizontal="right" vertical="center" wrapText="1"/>
    </xf>
    <xf numFmtId="3" fontId="29" fillId="2" borderId="4" xfId="3" applyNumberFormat="1" applyFont="1" applyFill="1" applyBorder="1" applyAlignment="1">
      <alignment horizontal="right"/>
    </xf>
    <xf numFmtId="0" fontId="30" fillId="0" borderId="0" xfId="3" applyFont="1"/>
    <xf numFmtId="0" fontId="25" fillId="2" borderId="4" xfId="3" applyFont="1" applyFill="1" applyBorder="1" applyAlignment="1">
      <alignment horizontal="left" vertical="center" wrapText="1"/>
    </xf>
    <xf numFmtId="0" fontId="24" fillId="2" borderId="4" xfId="3" applyFont="1" applyFill="1" applyBorder="1" applyAlignment="1">
      <alignment horizontal="left" vertical="center" wrapText="1" indent="2"/>
    </xf>
    <xf numFmtId="3" fontId="25" fillId="2" borderId="4" xfId="3" applyNumberFormat="1" applyFont="1" applyFill="1" applyBorder="1" applyAlignment="1">
      <alignment horizontal="left" vertical="center" wrapText="1"/>
    </xf>
    <xf numFmtId="3" fontId="30" fillId="0" borderId="0" xfId="3" applyNumberFormat="1" applyFont="1"/>
    <xf numFmtId="3" fontId="16" fillId="2" borderId="4" xfId="3" applyNumberFormat="1" applyFont="1" applyFill="1" applyBorder="1" applyAlignment="1">
      <alignment horizontal="left" vertical="center" wrapText="1" indent="2"/>
    </xf>
    <xf numFmtId="3" fontId="4" fillId="0" borderId="0" xfId="3" applyNumberFormat="1" applyFont="1"/>
    <xf numFmtId="3" fontId="27" fillId="2" borderId="4" xfId="3" applyNumberFormat="1" applyFont="1" applyFill="1" applyBorder="1" applyAlignment="1">
      <alignment vertical="center"/>
    </xf>
    <xf numFmtId="3" fontId="29" fillId="2" borderId="4" xfId="3" applyNumberFormat="1" applyFont="1" applyFill="1" applyBorder="1" applyAlignment="1">
      <alignment vertical="center"/>
    </xf>
    <xf numFmtId="0" fontId="25" fillId="2" borderId="4" xfId="3" applyFont="1" applyFill="1" applyBorder="1" applyAlignment="1">
      <alignment horizontal="left" vertical="center"/>
    </xf>
    <xf numFmtId="0" fontId="25" fillId="2" borderId="4" xfId="3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3"/>
    </xf>
    <xf numFmtId="0" fontId="29" fillId="2" borderId="4" xfId="3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4" xfId="3" applyFont="1" applyFill="1" applyBorder="1" applyAlignment="1">
      <alignment horizontal="left" vertical="center" wrapText="1" indent="2"/>
    </xf>
    <xf numFmtId="0" fontId="30" fillId="0" borderId="0" xfId="3" applyFont="1" applyAlignment="1">
      <alignment horizontal="left" indent="1"/>
    </xf>
    <xf numFmtId="3" fontId="29" fillId="2" borderId="4" xfId="3" applyNumberFormat="1" applyFont="1" applyFill="1" applyBorder="1" applyAlignment="1">
      <alignment horizontal="right" indent="1"/>
    </xf>
    <xf numFmtId="0" fontId="29" fillId="2" borderId="4" xfId="3" applyFont="1" applyFill="1" applyBorder="1" applyAlignment="1">
      <alignment horizontal="left" vertical="center" wrapText="1" indent="1"/>
    </xf>
    <xf numFmtId="3" fontId="4" fillId="0" borderId="0" xfId="1" applyNumberFormat="1" applyFont="1"/>
    <xf numFmtId="0" fontId="23" fillId="0" borderId="4" xfId="3" applyFont="1" applyBorder="1" applyAlignment="1">
      <alignment horizontal="left"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4" fillId="2" borderId="4" xfId="3" quotePrefix="1" applyFont="1" applyFill="1" applyBorder="1" applyAlignment="1">
      <alignment horizontal="center" vertical="center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zoomScaleNormal="100" workbookViewId="0">
      <selection activeCell="A6" sqref="A6:J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4"/>
    </row>
    <row r="2" spans="1:10" s="2" customFormat="1" ht="51" customHeight="1" x14ac:dyDescent="0.25">
      <c r="A2" s="127" t="s">
        <v>93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27" t="s">
        <v>0</v>
      </c>
      <c r="B4" s="127"/>
      <c r="C4" s="127"/>
      <c r="D4" s="127"/>
      <c r="E4" s="127"/>
      <c r="F4" s="127"/>
      <c r="G4" s="127"/>
      <c r="H4" s="127"/>
      <c r="I4" s="128"/>
      <c r="J4" s="128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27" t="s">
        <v>13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30" t="s">
        <v>12</v>
      </c>
      <c r="B8" s="131"/>
      <c r="C8" s="131"/>
      <c r="D8" s="131"/>
      <c r="E8" s="131"/>
      <c r="F8" s="61" t="s">
        <v>57</v>
      </c>
      <c r="G8" s="61" t="s">
        <v>65</v>
      </c>
      <c r="H8" s="62" t="s">
        <v>66</v>
      </c>
      <c r="I8" s="62" t="s">
        <v>67</v>
      </c>
      <c r="J8" s="62" t="s">
        <v>68</v>
      </c>
    </row>
    <row r="9" spans="1:10" s="32" customFormat="1" ht="12" customHeight="1" x14ac:dyDescent="0.25">
      <c r="A9" s="122">
        <v>1</v>
      </c>
      <c r="B9" s="122"/>
      <c r="C9" s="122"/>
      <c r="D9" s="122"/>
      <c r="E9" s="122"/>
      <c r="F9" s="63">
        <v>2</v>
      </c>
      <c r="G9" s="63">
        <v>3</v>
      </c>
      <c r="H9" s="64">
        <v>4</v>
      </c>
      <c r="I9" s="64">
        <v>5</v>
      </c>
      <c r="J9" s="64">
        <v>6</v>
      </c>
    </row>
    <row r="10" spans="1:10" s="2" customFormat="1" x14ac:dyDescent="0.25">
      <c r="A10" s="123" t="s">
        <v>3</v>
      </c>
      <c r="B10" s="121"/>
      <c r="C10" s="121"/>
      <c r="D10" s="121"/>
      <c r="E10" s="132"/>
      <c r="F10" s="10">
        <f>F11+F12</f>
        <v>162940.29</v>
      </c>
      <c r="G10" s="10">
        <f t="shared" ref="G10:J10" si="0">G11+G12</f>
        <v>267425</v>
      </c>
      <c r="H10" s="10">
        <f t="shared" si="0"/>
        <v>329302</v>
      </c>
      <c r="I10" s="10">
        <f t="shared" si="0"/>
        <v>329302</v>
      </c>
      <c r="J10" s="10">
        <f t="shared" si="0"/>
        <v>329302</v>
      </c>
    </row>
    <row r="11" spans="1:10" s="2" customFormat="1" x14ac:dyDescent="0.25">
      <c r="A11" s="135" t="s">
        <v>1</v>
      </c>
      <c r="B11" s="136"/>
      <c r="C11" s="136"/>
      <c r="D11" s="136"/>
      <c r="E11" s="134"/>
      <c r="F11" s="11">
        <v>162940.29</v>
      </c>
      <c r="G11" s="11">
        <v>267425</v>
      </c>
      <c r="H11" s="11">
        <f>' Račun prihoda i rashoda'!E9</f>
        <v>329302</v>
      </c>
      <c r="I11" s="11">
        <f>' Račun prihoda i rashoda'!F9</f>
        <v>329302</v>
      </c>
      <c r="J11" s="11">
        <f>' Račun prihoda i rashoda'!G9</f>
        <v>329302</v>
      </c>
    </row>
    <row r="12" spans="1:10" s="2" customFormat="1" x14ac:dyDescent="0.25">
      <c r="A12" s="133" t="s">
        <v>2</v>
      </c>
      <c r="B12" s="134"/>
      <c r="C12" s="134"/>
      <c r="D12" s="134"/>
      <c r="E12" s="134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162730.08000000002</v>
      </c>
      <c r="G13" s="10">
        <f t="shared" ref="G13:J13" si="1">G14+G15</f>
        <v>267425</v>
      </c>
      <c r="H13" s="10">
        <f t="shared" si="1"/>
        <v>329302</v>
      </c>
      <c r="I13" s="10">
        <f t="shared" si="1"/>
        <v>329302</v>
      </c>
      <c r="J13" s="10">
        <f t="shared" si="1"/>
        <v>329302</v>
      </c>
    </row>
    <row r="14" spans="1:10" s="2" customFormat="1" x14ac:dyDescent="0.25">
      <c r="A14" s="137" t="s">
        <v>4</v>
      </c>
      <c r="B14" s="136"/>
      <c r="C14" s="136"/>
      <c r="D14" s="136"/>
      <c r="E14" s="136"/>
      <c r="F14" s="11">
        <v>158228.86000000002</v>
      </c>
      <c r="G14" s="11">
        <v>224100</v>
      </c>
      <c r="H14" s="11">
        <f>' Račun prihoda i rashoda'!E19</f>
        <v>285702</v>
      </c>
      <c r="I14" s="11">
        <f>' Račun prihoda i rashoda'!F19</f>
        <v>285702</v>
      </c>
      <c r="J14" s="11">
        <f>' Račun prihoda i rashoda'!G19</f>
        <v>285702</v>
      </c>
    </row>
    <row r="15" spans="1:10" s="2" customFormat="1" x14ac:dyDescent="0.25">
      <c r="A15" s="133" t="s">
        <v>5</v>
      </c>
      <c r="B15" s="134"/>
      <c r="C15" s="134"/>
      <c r="D15" s="134"/>
      <c r="E15" s="134"/>
      <c r="F15" s="11">
        <v>4501.22</v>
      </c>
      <c r="G15" s="11">
        <v>43325</v>
      </c>
      <c r="H15" s="11">
        <f>' Račun prihoda i rashoda'!E23</f>
        <v>43600</v>
      </c>
      <c r="I15" s="11">
        <f>' Račun prihoda i rashoda'!F23</f>
        <v>43600</v>
      </c>
      <c r="J15" s="11">
        <f>' Račun prihoda i rashoda'!G23</f>
        <v>43600</v>
      </c>
    </row>
    <row r="16" spans="1:10" s="2" customFormat="1" x14ac:dyDescent="0.25">
      <c r="A16" s="120" t="s">
        <v>7</v>
      </c>
      <c r="B16" s="121"/>
      <c r="C16" s="121"/>
      <c r="D16" s="121"/>
      <c r="E16" s="121"/>
      <c r="F16" s="10">
        <f>F10-F13</f>
        <v>210.20999999999185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27" t="s">
        <v>14</v>
      </c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30" t="s">
        <v>12</v>
      </c>
      <c r="B20" s="131"/>
      <c r="C20" s="131"/>
      <c r="D20" s="131"/>
      <c r="E20" s="131"/>
      <c r="F20" s="61" t="s">
        <v>57</v>
      </c>
      <c r="G20" s="61" t="s">
        <v>65</v>
      </c>
      <c r="H20" s="62" t="s">
        <v>66</v>
      </c>
      <c r="I20" s="62" t="s">
        <v>67</v>
      </c>
      <c r="J20" s="62" t="s">
        <v>68</v>
      </c>
    </row>
    <row r="21" spans="1:10" s="32" customFormat="1" ht="12" customHeight="1" x14ac:dyDescent="0.25">
      <c r="A21" s="122">
        <v>1</v>
      </c>
      <c r="B21" s="122"/>
      <c r="C21" s="122"/>
      <c r="D21" s="122"/>
      <c r="E21" s="122"/>
      <c r="F21" s="63">
        <v>2</v>
      </c>
      <c r="G21" s="63">
        <v>3</v>
      </c>
      <c r="H21" s="64">
        <v>4</v>
      </c>
      <c r="I21" s="64">
        <v>5</v>
      </c>
      <c r="J21" s="64">
        <v>6</v>
      </c>
    </row>
    <row r="22" spans="1:10" s="2" customFormat="1" x14ac:dyDescent="0.25">
      <c r="A22" s="133" t="s">
        <v>8</v>
      </c>
      <c r="B22" s="134"/>
      <c r="C22" s="134"/>
      <c r="D22" s="134"/>
      <c r="E22" s="134"/>
      <c r="F22" s="11"/>
      <c r="G22" s="11"/>
      <c r="H22" s="11"/>
      <c r="I22" s="11"/>
      <c r="J22" s="13"/>
    </row>
    <row r="23" spans="1:10" s="2" customFormat="1" x14ac:dyDescent="0.25">
      <c r="A23" s="133" t="s">
        <v>9</v>
      </c>
      <c r="B23" s="134"/>
      <c r="C23" s="134"/>
      <c r="D23" s="134"/>
      <c r="E23" s="134"/>
      <c r="F23" s="11"/>
      <c r="G23" s="11"/>
      <c r="H23" s="11"/>
      <c r="I23" s="11"/>
      <c r="J23" s="13"/>
    </row>
    <row r="24" spans="1:10" s="2" customFormat="1" x14ac:dyDescent="0.25">
      <c r="A24" s="120" t="s">
        <v>10</v>
      </c>
      <c r="B24" s="121"/>
      <c r="C24" s="121"/>
      <c r="D24" s="121"/>
      <c r="E24" s="121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20" t="s">
        <v>11</v>
      </c>
      <c r="B25" s="121"/>
      <c r="C25" s="121"/>
      <c r="D25" s="121"/>
      <c r="E25" s="121"/>
      <c r="F25" s="10">
        <f>F16+F24</f>
        <v>210.20999999999185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27" t="s">
        <v>15</v>
      </c>
      <c r="B27" s="129"/>
      <c r="C27" s="129"/>
      <c r="D27" s="129"/>
      <c r="E27" s="129"/>
      <c r="F27" s="129"/>
      <c r="G27" s="129"/>
      <c r="H27" s="129"/>
      <c r="I27" s="129"/>
      <c r="J27" s="129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12" t="s">
        <v>21</v>
      </c>
      <c r="B29" s="113"/>
      <c r="C29" s="113"/>
      <c r="D29" s="113"/>
      <c r="E29" s="114"/>
      <c r="F29" s="61" t="s">
        <v>57</v>
      </c>
      <c r="G29" s="61" t="s">
        <v>65</v>
      </c>
      <c r="H29" s="62" t="s">
        <v>66</v>
      </c>
      <c r="I29" s="62" t="s">
        <v>67</v>
      </c>
      <c r="J29" s="62" t="s">
        <v>68</v>
      </c>
    </row>
    <row r="30" spans="1:10" s="32" customFormat="1" ht="12" customHeight="1" x14ac:dyDescent="0.25">
      <c r="A30" s="122">
        <v>1</v>
      </c>
      <c r="B30" s="122"/>
      <c r="C30" s="122"/>
      <c r="D30" s="122"/>
      <c r="E30" s="122"/>
      <c r="F30" s="63">
        <v>2</v>
      </c>
      <c r="G30" s="63">
        <v>3</v>
      </c>
      <c r="H30" s="64">
        <v>4</v>
      </c>
      <c r="I30" s="64">
        <v>5</v>
      </c>
      <c r="J30" s="64">
        <v>6</v>
      </c>
    </row>
    <row r="31" spans="1:10" s="2" customFormat="1" ht="15" customHeight="1" x14ac:dyDescent="0.25">
      <c r="A31" s="115" t="s">
        <v>16</v>
      </c>
      <c r="B31" s="116"/>
      <c r="C31" s="116"/>
      <c r="D31" s="116"/>
      <c r="E31" s="117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20" t="s">
        <v>17</v>
      </c>
      <c r="B32" s="121"/>
      <c r="C32" s="121"/>
      <c r="D32" s="121"/>
      <c r="E32" s="121"/>
      <c r="F32" s="19">
        <f>F25+F31</f>
        <v>210.20999999999185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23" t="s">
        <v>18</v>
      </c>
      <c r="B33" s="124"/>
      <c r="C33" s="124"/>
      <c r="D33" s="124"/>
      <c r="E33" s="125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26" t="s">
        <v>19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12" t="s">
        <v>21</v>
      </c>
      <c r="B37" s="113"/>
      <c r="C37" s="113"/>
      <c r="D37" s="113"/>
      <c r="E37" s="114"/>
      <c r="F37" s="61" t="s">
        <v>57</v>
      </c>
      <c r="G37" s="61" t="s">
        <v>65</v>
      </c>
      <c r="H37" s="62" t="s">
        <v>66</v>
      </c>
      <c r="I37" s="62" t="s">
        <v>67</v>
      </c>
      <c r="J37" s="62" t="s">
        <v>68</v>
      </c>
    </row>
    <row r="38" spans="1:10" s="32" customFormat="1" ht="12" customHeight="1" x14ac:dyDescent="0.25">
      <c r="A38" s="122">
        <v>1</v>
      </c>
      <c r="B38" s="122"/>
      <c r="C38" s="122"/>
      <c r="D38" s="122"/>
      <c r="E38" s="122"/>
      <c r="F38" s="63">
        <v>2</v>
      </c>
      <c r="G38" s="63">
        <v>3</v>
      </c>
      <c r="H38" s="64">
        <v>4</v>
      </c>
      <c r="I38" s="64">
        <v>5</v>
      </c>
      <c r="J38" s="64">
        <v>6</v>
      </c>
    </row>
    <row r="39" spans="1:10" s="2" customFormat="1" x14ac:dyDescent="0.25">
      <c r="A39" s="115" t="s">
        <v>16</v>
      </c>
      <c r="B39" s="116"/>
      <c r="C39" s="116"/>
      <c r="D39" s="116"/>
      <c r="E39" s="117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115" t="s">
        <v>20</v>
      </c>
      <c r="B40" s="116"/>
      <c r="C40" s="116"/>
      <c r="D40" s="116"/>
      <c r="E40" s="117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15" t="s">
        <v>54</v>
      </c>
      <c r="B41" s="118"/>
      <c r="C41" s="118"/>
      <c r="D41" s="118"/>
      <c r="E41" s="119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20" t="s">
        <v>17</v>
      </c>
      <c r="B42" s="121"/>
      <c r="C42" s="121"/>
      <c r="D42" s="121"/>
      <c r="E42" s="121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  <row r="46" spans="1:10" x14ac:dyDescent="0.25">
      <c r="C46" s="108"/>
    </row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6"/>
  <sheetViews>
    <sheetView zoomScale="120" zoomScaleNormal="120" workbookViewId="0">
      <selection activeCell="A4" sqref="A4:G4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4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8" t="s">
        <v>22</v>
      </c>
      <c r="B2" s="138"/>
      <c r="C2" s="138"/>
      <c r="D2" s="138"/>
      <c r="E2" s="138"/>
      <c r="F2" s="138"/>
      <c r="G2" s="138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8" t="s">
        <v>23</v>
      </c>
      <c r="B4" s="138"/>
      <c r="C4" s="138"/>
      <c r="D4" s="138"/>
      <c r="E4" s="138"/>
      <c r="F4" s="138"/>
      <c r="G4" s="138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57</v>
      </c>
      <c r="D6" s="38" t="s">
        <v>65</v>
      </c>
      <c r="E6" s="36" t="s">
        <v>66</v>
      </c>
      <c r="F6" s="36" t="s">
        <v>67</v>
      </c>
      <c r="G6" s="36" t="s">
        <v>68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s="89" customFormat="1" ht="14.25" x14ac:dyDescent="0.2">
      <c r="A8" s="90"/>
      <c r="B8" s="90" t="s">
        <v>24</v>
      </c>
      <c r="C8" s="78">
        <f>C9</f>
        <v>162940</v>
      </c>
      <c r="D8" s="78">
        <f>D9</f>
        <v>267425</v>
      </c>
      <c r="E8" s="97">
        <f>E9</f>
        <v>329302</v>
      </c>
      <c r="F8" s="97">
        <f>F9</f>
        <v>329302</v>
      </c>
      <c r="G8" s="97">
        <f>G9</f>
        <v>329302</v>
      </c>
    </row>
    <row r="9" spans="1:10" s="89" customFormat="1" ht="14.25" x14ac:dyDescent="0.2">
      <c r="A9" s="90">
        <v>6</v>
      </c>
      <c r="B9" s="90" t="s">
        <v>25</v>
      </c>
      <c r="C9" s="78">
        <f>SUM(C10:C13)</f>
        <v>162940</v>
      </c>
      <c r="D9" s="78">
        <f>D10+D11+D12+D13</f>
        <v>267425</v>
      </c>
      <c r="E9" s="97">
        <f>SUM(E10:E13)</f>
        <v>329302</v>
      </c>
      <c r="F9" s="97">
        <f>SUM(F10:F13)</f>
        <v>329302</v>
      </c>
      <c r="G9" s="97">
        <f>SUM(G10:G13)</f>
        <v>329302</v>
      </c>
    </row>
    <row r="10" spans="1:10" s="85" customFormat="1" ht="25.5" x14ac:dyDescent="0.25">
      <c r="A10" s="110">
        <v>63</v>
      </c>
      <c r="B10" s="68" t="s">
        <v>26</v>
      </c>
      <c r="C10" s="71">
        <v>2500</v>
      </c>
      <c r="D10" s="71">
        <v>17950</v>
      </c>
      <c r="E10" s="96">
        <v>17400</v>
      </c>
      <c r="F10" s="96">
        <v>17400</v>
      </c>
      <c r="G10" s="96">
        <v>17400</v>
      </c>
    </row>
    <row r="11" spans="1:10" s="85" customFormat="1" ht="25.5" x14ac:dyDescent="0.25">
      <c r="A11" s="110">
        <v>65</v>
      </c>
      <c r="B11" s="68" t="s">
        <v>56</v>
      </c>
      <c r="C11" s="71">
        <v>0</v>
      </c>
      <c r="D11" s="71">
        <v>400</v>
      </c>
      <c r="E11" s="96">
        <v>400</v>
      </c>
      <c r="F11" s="96">
        <v>400</v>
      </c>
      <c r="G11" s="96">
        <v>400</v>
      </c>
    </row>
    <row r="12" spans="1:10" s="85" customFormat="1" ht="25.5" x14ac:dyDescent="0.25">
      <c r="A12" s="110">
        <v>66</v>
      </c>
      <c r="B12" s="68" t="s">
        <v>27</v>
      </c>
      <c r="C12" s="71">
        <v>4800</v>
      </c>
      <c r="D12" s="71">
        <v>1296</v>
      </c>
      <c r="E12" s="96">
        <v>5600</v>
      </c>
      <c r="F12" s="96">
        <v>5600</v>
      </c>
      <c r="G12" s="96">
        <v>5600</v>
      </c>
    </row>
    <row r="13" spans="1:10" s="85" customFormat="1" ht="25.5" x14ac:dyDescent="0.25">
      <c r="A13" s="110">
        <v>67</v>
      </c>
      <c r="B13" s="68" t="s">
        <v>55</v>
      </c>
      <c r="C13" s="71">
        <v>155640</v>
      </c>
      <c r="D13" s="71">
        <v>247779</v>
      </c>
      <c r="E13" s="96">
        <v>305902</v>
      </c>
      <c r="F13" s="96">
        <v>305902</v>
      </c>
      <c r="G13" s="96">
        <v>305902</v>
      </c>
    </row>
    <row r="14" spans="1:10" x14ac:dyDescent="0.25">
      <c r="A14" s="69"/>
      <c r="B14" s="69"/>
      <c r="C14" s="69"/>
      <c r="D14" s="69"/>
      <c r="E14" s="70"/>
      <c r="F14" s="70"/>
      <c r="G14" s="70"/>
    </row>
    <row r="16" spans="1:10" ht="25.5" x14ac:dyDescent="0.25">
      <c r="A16" s="36" t="s">
        <v>35</v>
      </c>
      <c r="B16" s="37" t="s">
        <v>21</v>
      </c>
      <c r="C16" s="38" t="s">
        <v>57</v>
      </c>
      <c r="D16" s="38" t="s">
        <v>65</v>
      </c>
      <c r="E16" s="36" t="s">
        <v>66</v>
      </c>
      <c r="F16" s="36" t="s">
        <v>67</v>
      </c>
      <c r="G16" s="36" t="s">
        <v>68</v>
      </c>
    </row>
    <row r="17" spans="1:8" s="40" customFormat="1" ht="11.25" x14ac:dyDescent="0.2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>
        <v>7</v>
      </c>
    </row>
    <row r="18" spans="1:8" s="89" customFormat="1" ht="14.25" x14ac:dyDescent="0.2">
      <c r="A18" s="90"/>
      <c r="B18" s="90" t="s">
        <v>29</v>
      </c>
      <c r="C18" s="78">
        <f>C19+C23</f>
        <v>162730</v>
      </c>
      <c r="D18" s="78">
        <f>D19+D23</f>
        <v>267425</v>
      </c>
      <c r="E18" s="88">
        <f>E19+E23</f>
        <v>329302</v>
      </c>
      <c r="F18" s="88">
        <f>F19+F23</f>
        <v>329302</v>
      </c>
      <c r="G18" s="88">
        <f>G19+G23</f>
        <v>329302</v>
      </c>
    </row>
    <row r="19" spans="1:8" s="89" customFormat="1" ht="14.25" x14ac:dyDescent="0.2">
      <c r="A19" s="90">
        <v>3</v>
      </c>
      <c r="B19" s="90" t="s">
        <v>30</v>
      </c>
      <c r="C19" s="78">
        <v>158229</v>
      </c>
      <c r="D19" s="78">
        <f>SUM(D20:D22)</f>
        <v>224100</v>
      </c>
      <c r="E19" s="88">
        <f>SUM(E20:E22)</f>
        <v>285702</v>
      </c>
      <c r="F19" s="88">
        <f>SUM(F20:F22)</f>
        <v>285702</v>
      </c>
      <c r="G19" s="88">
        <f>SUM(G20:G22)</f>
        <v>285702</v>
      </c>
    </row>
    <row r="20" spans="1:8" x14ac:dyDescent="0.25">
      <c r="A20" s="51">
        <v>31</v>
      </c>
      <c r="B20" s="43" t="s">
        <v>31</v>
      </c>
      <c r="C20" s="73">
        <v>105448</v>
      </c>
      <c r="D20" s="71">
        <v>132711</v>
      </c>
      <c r="E20" s="42">
        <v>198800</v>
      </c>
      <c r="F20" s="42">
        <v>198800</v>
      </c>
      <c r="G20" s="42">
        <v>198800</v>
      </c>
    </row>
    <row r="21" spans="1:8" x14ac:dyDescent="0.25">
      <c r="A21" s="52">
        <v>32</v>
      </c>
      <c r="B21" s="44" t="s">
        <v>32</v>
      </c>
      <c r="C21" s="74">
        <v>52397</v>
      </c>
      <c r="D21" s="76">
        <v>90839</v>
      </c>
      <c r="E21" s="42">
        <v>86352</v>
      </c>
      <c r="F21" s="42">
        <v>86352</v>
      </c>
      <c r="G21" s="42">
        <v>86352</v>
      </c>
    </row>
    <row r="22" spans="1:8" x14ac:dyDescent="0.25">
      <c r="A22" s="52">
        <v>34</v>
      </c>
      <c r="B22" s="44" t="s">
        <v>58</v>
      </c>
      <c r="C22" s="74">
        <v>385</v>
      </c>
      <c r="D22" s="76">
        <v>550</v>
      </c>
      <c r="E22" s="42">
        <v>550</v>
      </c>
      <c r="F22" s="42">
        <v>550</v>
      </c>
      <c r="G22" s="42">
        <v>550</v>
      </c>
    </row>
    <row r="23" spans="1:8" s="89" customFormat="1" ht="14.25" x14ac:dyDescent="0.2">
      <c r="A23" s="98">
        <v>4</v>
      </c>
      <c r="B23" s="99" t="s">
        <v>33</v>
      </c>
      <c r="C23" s="77">
        <v>4501</v>
      </c>
      <c r="D23" s="78">
        <f>D24</f>
        <v>43325</v>
      </c>
      <c r="E23" s="88">
        <f>E24</f>
        <v>43600</v>
      </c>
      <c r="F23" s="88">
        <f t="shared" ref="F23:G23" si="0">F24</f>
        <v>43600</v>
      </c>
      <c r="G23" s="88">
        <f t="shared" si="0"/>
        <v>43600</v>
      </c>
    </row>
    <row r="24" spans="1:8" x14ac:dyDescent="0.25">
      <c r="A24" s="51">
        <v>42</v>
      </c>
      <c r="B24" s="75" t="s">
        <v>59</v>
      </c>
      <c r="C24" s="76">
        <v>4501</v>
      </c>
      <c r="D24" s="76">
        <v>43325</v>
      </c>
      <c r="E24" s="42">
        <v>43600</v>
      </c>
      <c r="F24" s="42">
        <v>43600</v>
      </c>
      <c r="G24" s="42">
        <v>43600</v>
      </c>
    </row>
    <row r="27" spans="1:8" ht="15.6" customHeight="1" x14ac:dyDescent="0.25">
      <c r="A27" s="138" t="s">
        <v>34</v>
      </c>
      <c r="B27" s="138"/>
      <c r="C27" s="138"/>
      <c r="D27" s="138"/>
      <c r="E27" s="138"/>
      <c r="F27" s="138"/>
      <c r="G27" s="138"/>
    </row>
    <row r="28" spans="1:8" ht="18.75" x14ac:dyDescent="0.25">
      <c r="A28" s="31"/>
      <c r="B28" s="31"/>
      <c r="C28" s="31"/>
      <c r="D28" s="31"/>
      <c r="E28" s="31"/>
      <c r="F28" s="31"/>
      <c r="G28" s="31"/>
      <c r="H28" s="31"/>
    </row>
    <row r="29" spans="1:8" ht="25.5" x14ac:dyDescent="0.25">
      <c r="A29" s="36" t="s">
        <v>35</v>
      </c>
      <c r="B29" s="37" t="s">
        <v>21</v>
      </c>
      <c r="C29" s="38" t="s">
        <v>57</v>
      </c>
      <c r="D29" s="38" t="s">
        <v>65</v>
      </c>
      <c r="E29" s="36" t="s">
        <v>66</v>
      </c>
      <c r="F29" s="36" t="s">
        <v>67</v>
      </c>
      <c r="G29" s="36" t="s">
        <v>68</v>
      </c>
    </row>
    <row r="30" spans="1:8" s="40" customFormat="1" ht="11.25" x14ac:dyDescent="0.2">
      <c r="A30" s="39">
        <v>1</v>
      </c>
      <c r="B30" s="39">
        <v>2</v>
      </c>
      <c r="C30" s="39">
        <v>3</v>
      </c>
      <c r="D30" s="39">
        <v>4</v>
      </c>
      <c r="E30" s="39">
        <v>5</v>
      </c>
      <c r="F30" s="39">
        <v>6</v>
      </c>
      <c r="G30" s="39">
        <v>7</v>
      </c>
    </row>
    <row r="31" spans="1:8" s="89" customFormat="1" ht="14.25" x14ac:dyDescent="0.2">
      <c r="A31" s="90"/>
      <c r="B31" s="90" t="s">
        <v>24</v>
      </c>
      <c r="C31" s="78">
        <v>162940</v>
      </c>
      <c r="D31" s="78">
        <f>D32+D34+D36+D38+D41</f>
        <v>267425</v>
      </c>
      <c r="E31" s="88">
        <f>E32+E34+E38+E41+E36</f>
        <v>329302</v>
      </c>
      <c r="F31" s="88">
        <f>F32+F34+F38+F41+F36</f>
        <v>329302</v>
      </c>
      <c r="G31" s="88">
        <f>G32+G34+G38+G41+G36</f>
        <v>329302</v>
      </c>
    </row>
    <row r="32" spans="1:8" s="89" customFormat="1" ht="14.25" x14ac:dyDescent="0.2">
      <c r="A32" s="90">
        <v>1</v>
      </c>
      <c r="B32" s="90" t="s">
        <v>36</v>
      </c>
      <c r="C32" s="78">
        <v>159956.88</v>
      </c>
      <c r="D32" s="78">
        <v>247779</v>
      </c>
      <c r="E32" s="88">
        <v>305902</v>
      </c>
      <c r="F32" s="88">
        <v>305902</v>
      </c>
      <c r="G32" s="88">
        <v>305902</v>
      </c>
    </row>
    <row r="33" spans="1:7" x14ac:dyDescent="0.25">
      <c r="A33" s="51">
        <v>11</v>
      </c>
      <c r="B33" s="43" t="s">
        <v>36</v>
      </c>
      <c r="C33" s="73">
        <v>155640</v>
      </c>
      <c r="D33" s="73">
        <v>247779</v>
      </c>
      <c r="E33" s="42">
        <v>305902</v>
      </c>
      <c r="F33" s="42">
        <v>305902</v>
      </c>
      <c r="G33" s="42">
        <v>305902</v>
      </c>
    </row>
    <row r="34" spans="1:7" s="89" customFormat="1" ht="14.25" x14ac:dyDescent="0.2">
      <c r="A34" s="80">
        <v>3</v>
      </c>
      <c r="B34" s="90" t="s">
        <v>37</v>
      </c>
      <c r="C34" s="78">
        <v>4800</v>
      </c>
      <c r="D34" s="78">
        <v>500</v>
      </c>
      <c r="E34" s="88">
        <v>4800</v>
      </c>
      <c r="F34" s="88">
        <v>4800</v>
      </c>
      <c r="G34" s="88">
        <v>4800</v>
      </c>
    </row>
    <row r="35" spans="1:7" x14ac:dyDescent="0.25">
      <c r="A35" s="52">
        <v>31</v>
      </c>
      <c r="B35" s="45" t="s">
        <v>37</v>
      </c>
      <c r="C35" s="79">
        <v>4800</v>
      </c>
      <c r="D35" s="79">
        <v>500</v>
      </c>
      <c r="E35" s="42">
        <v>4800</v>
      </c>
      <c r="F35" s="42">
        <v>4800</v>
      </c>
      <c r="G35" s="42">
        <v>4800</v>
      </c>
    </row>
    <row r="36" spans="1:7" s="89" customFormat="1" ht="14.25" x14ac:dyDescent="0.2">
      <c r="A36" s="80">
        <v>4</v>
      </c>
      <c r="B36" s="90" t="s">
        <v>51</v>
      </c>
      <c r="C36" s="78">
        <v>0</v>
      </c>
      <c r="D36" s="87">
        <v>400</v>
      </c>
      <c r="E36" s="88">
        <v>400</v>
      </c>
      <c r="F36" s="88">
        <v>400</v>
      </c>
      <c r="G36" s="88">
        <v>400</v>
      </c>
    </row>
    <row r="37" spans="1:7" x14ac:dyDescent="0.25">
      <c r="A37" s="52">
        <v>43</v>
      </c>
      <c r="B37" s="45" t="s">
        <v>49</v>
      </c>
      <c r="C37" s="79">
        <v>0</v>
      </c>
      <c r="D37" s="79">
        <v>400</v>
      </c>
      <c r="E37" s="42">
        <v>400</v>
      </c>
      <c r="F37" s="42">
        <v>400</v>
      </c>
      <c r="G37" s="42">
        <v>400</v>
      </c>
    </row>
    <row r="38" spans="1:7" s="89" customFormat="1" ht="14.25" x14ac:dyDescent="0.2">
      <c r="A38" s="80">
        <v>5</v>
      </c>
      <c r="B38" s="86" t="s">
        <v>60</v>
      </c>
      <c r="C38" s="87">
        <v>2500</v>
      </c>
      <c r="D38" s="87">
        <v>17950</v>
      </c>
      <c r="E38" s="88">
        <v>17400</v>
      </c>
      <c r="F38" s="88">
        <v>17400</v>
      </c>
      <c r="G38" s="88">
        <v>17400</v>
      </c>
    </row>
    <row r="39" spans="1:7" s="85" customFormat="1" x14ac:dyDescent="0.25">
      <c r="A39" s="111">
        <v>50</v>
      </c>
      <c r="B39" s="81" t="s">
        <v>105</v>
      </c>
      <c r="C39" s="83"/>
      <c r="D39" s="83"/>
      <c r="E39" s="84">
        <v>15400</v>
      </c>
      <c r="F39" s="84">
        <v>15400</v>
      </c>
      <c r="G39" s="84">
        <v>15400</v>
      </c>
    </row>
    <row r="40" spans="1:7" x14ac:dyDescent="0.25">
      <c r="A40" s="82">
        <v>52</v>
      </c>
      <c r="B40" s="81" t="s">
        <v>62</v>
      </c>
      <c r="C40" s="83">
        <v>2500</v>
      </c>
      <c r="D40" s="79">
        <v>17950</v>
      </c>
      <c r="E40" s="42">
        <v>2000</v>
      </c>
      <c r="F40" s="42">
        <v>2000</v>
      </c>
      <c r="G40" s="42">
        <v>2000</v>
      </c>
    </row>
    <row r="41" spans="1:7" s="89" customFormat="1" ht="14.25" x14ac:dyDescent="0.2">
      <c r="A41" s="80">
        <v>6</v>
      </c>
      <c r="B41" s="86" t="s">
        <v>61</v>
      </c>
      <c r="C41" s="87">
        <v>0</v>
      </c>
      <c r="D41" s="87">
        <v>796</v>
      </c>
      <c r="E41" s="88">
        <v>800</v>
      </c>
      <c r="F41" s="88">
        <v>800</v>
      </c>
      <c r="G41" s="88">
        <v>800</v>
      </c>
    </row>
    <row r="42" spans="1:7" s="85" customFormat="1" x14ac:dyDescent="0.25">
      <c r="A42" s="82">
        <v>61</v>
      </c>
      <c r="B42" s="81" t="s">
        <v>92</v>
      </c>
      <c r="C42" s="83">
        <v>0</v>
      </c>
      <c r="D42" s="83">
        <v>796</v>
      </c>
      <c r="E42" s="84">
        <v>800</v>
      </c>
      <c r="F42" s="84">
        <v>800</v>
      </c>
      <c r="G42" s="84">
        <v>800</v>
      </c>
    </row>
    <row r="44" spans="1:7" ht="25.5" x14ac:dyDescent="0.25">
      <c r="A44" s="36" t="s">
        <v>35</v>
      </c>
      <c r="B44" s="37" t="s">
        <v>21</v>
      </c>
      <c r="C44" s="38" t="s">
        <v>57</v>
      </c>
      <c r="D44" s="38" t="s">
        <v>65</v>
      </c>
      <c r="E44" s="36" t="s">
        <v>66</v>
      </c>
      <c r="F44" s="36" t="s">
        <v>67</v>
      </c>
      <c r="G44" s="36" t="s">
        <v>68</v>
      </c>
    </row>
    <row r="45" spans="1:7" s="40" customFormat="1" ht="11.25" x14ac:dyDescent="0.2">
      <c r="A45" s="39">
        <v>1</v>
      </c>
      <c r="B45" s="39">
        <v>2</v>
      </c>
      <c r="C45" s="39">
        <v>3</v>
      </c>
      <c r="D45" s="39">
        <v>4</v>
      </c>
      <c r="E45" s="39">
        <v>5</v>
      </c>
      <c r="F45" s="39">
        <v>6</v>
      </c>
      <c r="G45" s="39">
        <v>7</v>
      </c>
    </row>
    <row r="46" spans="1:7" s="89" customFormat="1" ht="14.25" x14ac:dyDescent="0.2">
      <c r="A46" s="90"/>
      <c r="B46" s="90" t="s">
        <v>29</v>
      </c>
      <c r="C46" s="78">
        <v>162730.08000000002</v>
      </c>
      <c r="D46" s="78">
        <f>D47+D49+D51+D53+D56</f>
        <v>267425</v>
      </c>
      <c r="E46" s="88">
        <f>E47+E49+E53+E56+E51</f>
        <v>329302</v>
      </c>
      <c r="F46" s="88">
        <f>F47+F49+F53+F56+F51</f>
        <v>329302</v>
      </c>
      <c r="G46" s="88">
        <f>G47+G49+G53+G56+G51</f>
        <v>329302</v>
      </c>
    </row>
    <row r="47" spans="1:7" s="89" customFormat="1" ht="14.25" x14ac:dyDescent="0.2">
      <c r="A47" s="90">
        <v>1</v>
      </c>
      <c r="B47" s="90" t="s">
        <v>36</v>
      </c>
      <c r="C47" s="78">
        <v>155640.29</v>
      </c>
      <c r="D47" s="78">
        <v>247779</v>
      </c>
      <c r="E47" s="88">
        <v>305902</v>
      </c>
      <c r="F47" s="88">
        <v>305902</v>
      </c>
      <c r="G47" s="88">
        <v>305902</v>
      </c>
    </row>
    <row r="48" spans="1:7" s="85" customFormat="1" x14ac:dyDescent="0.25">
      <c r="A48" s="91">
        <v>11</v>
      </c>
      <c r="B48" s="68" t="s">
        <v>36</v>
      </c>
      <c r="C48" s="71">
        <v>155640.29</v>
      </c>
      <c r="D48" s="73">
        <v>247779</v>
      </c>
      <c r="E48" s="42">
        <v>305902</v>
      </c>
      <c r="F48" s="42">
        <v>305902</v>
      </c>
      <c r="G48" s="42">
        <v>305902</v>
      </c>
    </row>
    <row r="49" spans="1:7" s="89" customFormat="1" ht="14.25" x14ac:dyDescent="0.2">
      <c r="A49" s="80">
        <v>3</v>
      </c>
      <c r="B49" s="90" t="s">
        <v>37</v>
      </c>
      <c r="C49" s="77">
        <v>4589.79</v>
      </c>
      <c r="D49" s="78">
        <v>500</v>
      </c>
      <c r="E49" s="88">
        <v>4800</v>
      </c>
      <c r="F49" s="88">
        <v>4800</v>
      </c>
      <c r="G49" s="88">
        <v>4800</v>
      </c>
    </row>
    <row r="50" spans="1:7" s="85" customFormat="1" x14ac:dyDescent="0.25">
      <c r="A50" s="82">
        <v>31</v>
      </c>
      <c r="B50" s="81" t="s">
        <v>37</v>
      </c>
      <c r="C50" s="71">
        <v>4589.79</v>
      </c>
      <c r="D50" s="79">
        <v>500</v>
      </c>
      <c r="E50" s="42">
        <v>4800</v>
      </c>
      <c r="F50" s="42">
        <v>4800</v>
      </c>
      <c r="G50" s="42">
        <v>4800</v>
      </c>
    </row>
    <row r="51" spans="1:7" s="89" customFormat="1" ht="14.25" x14ac:dyDescent="0.2">
      <c r="A51" s="80">
        <v>4</v>
      </c>
      <c r="B51" s="90" t="s">
        <v>51</v>
      </c>
      <c r="C51" s="87">
        <v>0</v>
      </c>
      <c r="D51" s="87">
        <v>400</v>
      </c>
      <c r="E51" s="88">
        <v>400</v>
      </c>
      <c r="F51" s="88">
        <v>400</v>
      </c>
      <c r="G51" s="88">
        <v>400</v>
      </c>
    </row>
    <row r="52" spans="1:7" s="85" customFormat="1" x14ac:dyDescent="0.25">
      <c r="A52" s="82">
        <v>43</v>
      </c>
      <c r="B52" s="81" t="s">
        <v>49</v>
      </c>
      <c r="C52" s="71">
        <v>0</v>
      </c>
      <c r="D52" s="79">
        <v>400</v>
      </c>
      <c r="E52" s="42">
        <v>400</v>
      </c>
      <c r="F52" s="42">
        <v>400</v>
      </c>
      <c r="G52" s="42">
        <v>400</v>
      </c>
    </row>
    <row r="53" spans="1:7" s="89" customFormat="1" ht="14.25" x14ac:dyDescent="0.2">
      <c r="A53" s="80">
        <v>5</v>
      </c>
      <c r="B53" s="86" t="s">
        <v>60</v>
      </c>
      <c r="C53" s="87">
        <v>2500</v>
      </c>
      <c r="D53" s="87">
        <v>17950</v>
      </c>
      <c r="E53" s="88">
        <v>17400</v>
      </c>
      <c r="F53" s="88">
        <v>17400</v>
      </c>
      <c r="G53" s="88">
        <v>17400</v>
      </c>
    </row>
    <row r="54" spans="1:7" s="85" customFormat="1" x14ac:dyDescent="0.25">
      <c r="A54" s="111">
        <v>50</v>
      </c>
      <c r="B54" s="81" t="s">
        <v>105</v>
      </c>
      <c r="C54" s="83"/>
      <c r="D54" s="83"/>
      <c r="E54" s="84">
        <v>15400</v>
      </c>
      <c r="F54" s="84">
        <v>15400</v>
      </c>
      <c r="G54" s="84">
        <v>15400</v>
      </c>
    </row>
    <row r="55" spans="1:7" s="85" customFormat="1" x14ac:dyDescent="0.25">
      <c r="A55" s="82">
        <v>52</v>
      </c>
      <c r="B55" s="81" t="s">
        <v>91</v>
      </c>
      <c r="C55" s="83">
        <v>2500</v>
      </c>
      <c r="D55" s="79">
        <v>17950</v>
      </c>
      <c r="E55" s="42">
        <v>2000</v>
      </c>
      <c r="F55" s="42">
        <v>2000</v>
      </c>
      <c r="G55" s="42">
        <v>2000</v>
      </c>
    </row>
    <row r="56" spans="1:7" s="89" customFormat="1" ht="14.25" x14ac:dyDescent="0.2">
      <c r="A56" s="80">
        <v>6</v>
      </c>
      <c r="B56" s="86" t="s">
        <v>61</v>
      </c>
      <c r="C56" s="87">
        <v>0</v>
      </c>
      <c r="D56" s="87">
        <v>796</v>
      </c>
      <c r="E56" s="88">
        <v>800</v>
      </c>
      <c r="F56" s="88">
        <v>800</v>
      </c>
      <c r="G56" s="88">
        <v>800</v>
      </c>
    </row>
    <row r="57" spans="1:7" s="85" customFormat="1" x14ac:dyDescent="0.25">
      <c r="A57" s="82">
        <v>61</v>
      </c>
      <c r="B57" s="81" t="s">
        <v>92</v>
      </c>
      <c r="C57" s="83">
        <v>0</v>
      </c>
      <c r="D57" s="83">
        <v>796</v>
      </c>
      <c r="E57" s="84">
        <v>800</v>
      </c>
      <c r="F57" s="84">
        <v>800</v>
      </c>
      <c r="G57" s="84">
        <v>800</v>
      </c>
    </row>
    <row r="60" spans="1:7" ht="15.75" x14ac:dyDescent="0.25">
      <c r="B60" s="138" t="s">
        <v>38</v>
      </c>
      <c r="C60" s="138"/>
      <c r="D60" s="138"/>
      <c r="E60" s="138"/>
      <c r="F60" s="138"/>
      <c r="G60" s="138"/>
    </row>
    <row r="61" spans="1:7" ht="18.75" x14ac:dyDescent="0.25">
      <c r="B61" s="31"/>
      <c r="C61" s="31"/>
      <c r="D61" s="31"/>
      <c r="E61" s="31"/>
      <c r="F61" s="31"/>
      <c r="G61" s="31"/>
    </row>
    <row r="62" spans="1:7" ht="25.5" x14ac:dyDescent="0.25">
      <c r="A62" s="36" t="s">
        <v>35</v>
      </c>
      <c r="B62" s="37" t="s">
        <v>21</v>
      </c>
      <c r="C62" s="38" t="s">
        <v>57</v>
      </c>
      <c r="D62" s="38" t="s">
        <v>65</v>
      </c>
      <c r="E62" s="36" t="s">
        <v>66</v>
      </c>
      <c r="F62" s="36" t="s">
        <v>67</v>
      </c>
      <c r="G62" s="36" t="s">
        <v>68</v>
      </c>
    </row>
    <row r="63" spans="1:7" x14ac:dyDescent="0.25">
      <c r="A63" s="39">
        <v>1</v>
      </c>
      <c r="B63" s="39">
        <v>2</v>
      </c>
      <c r="C63" s="39">
        <v>3</v>
      </c>
      <c r="D63" s="39">
        <v>4</v>
      </c>
      <c r="E63" s="39">
        <v>5</v>
      </c>
      <c r="F63" s="39">
        <v>6</v>
      </c>
      <c r="G63" s="39">
        <v>7</v>
      </c>
    </row>
    <row r="64" spans="1:7" s="93" customFormat="1" ht="14.25" x14ac:dyDescent="0.2">
      <c r="A64" s="92"/>
      <c r="B64" s="92" t="s">
        <v>29</v>
      </c>
      <c r="C64" s="78">
        <v>162730.08000000002</v>
      </c>
      <c r="D64" s="78">
        <v>267425</v>
      </c>
      <c r="E64" s="88">
        <v>329302</v>
      </c>
      <c r="F64" s="88">
        <v>329302</v>
      </c>
      <c r="G64" s="88">
        <v>329302</v>
      </c>
    </row>
    <row r="65" spans="1:7" s="93" customFormat="1" ht="14.25" x14ac:dyDescent="0.2">
      <c r="A65" s="92" t="s">
        <v>63</v>
      </c>
      <c r="B65" s="92" t="s">
        <v>72</v>
      </c>
      <c r="C65" s="78">
        <v>162730.08000000002</v>
      </c>
      <c r="D65" s="78">
        <v>267425</v>
      </c>
      <c r="E65" s="88">
        <v>329302</v>
      </c>
      <c r="F65" s="88">
        <v>329302</v>
      </c>
      <c r="G65" s="88">
        <v>329302</v>
      </c>
    </row>
    <row r="66" spans="1:7" s="95" customFormat="1" x14ac:dyDescent="0.25">
      <c r="A66" s="94" t="s">
        <v>64</v>
      </c>
      <c r="B66" s="72" t="s">
        <v>73</v>
      </c>
      <c r="C66" s="73">
        <v>162730.08000000002</v>
      </c>
      <c r="D66" s="73">
        <v>267425</v>
      </c>
      <c r="E66" s="42">
        <v>329302</v>
      </c>
      <c r="F66" s="42">
        <v>329302</v>
      </c>
      <c r="G66" s="42">
        <v>329302</v>
      </c>
    </row>
  </sheetData>
  <mergeCells count="4">
    <mergeCell ref="B60:G60"/>
    <mergeCell ref="A2:G2"/>
    <mergeCell ref="A4:G4"/>
    <mergeCell ref="A27:G2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2" manualBreakCount="2">
    <brk id="25" max="6" man="1"/>
    <brk id="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F46" sqref="F4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4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38" t="s">
        <v>39</v>
      </c>
      <c r="B2" s="138"/>
      <c r="C2" s="138"/>
      <c r="D2" s="138"/>
      <c r="E2" s="138"/>
      <c r="F2" s="138"/>
      <c r="G2" s="138"/>
      <c r="H2" s="53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38" t="s">
        <v>40</v>
      </c>
      <c r="B4" s="138"/>
      <c r="C4" s="138"/>
      <c r="D4" s="138"/>
      <c r="E4" s="138"/>
      <c r="F4" s="138"/>
      <c r="G4" s="138"/>
      <c r="H4" s="53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35</v>
      </c>
      <c r="B6" s="37" t="s">
        <v>21</v>
      </c>
      <c r="C6" s="38" t="s">
        <v>57</v>
      </c>
      <c r="D6" s="38" t="s">
        <v>65</v>
      </c>
      <c r="E6" s="36" t="s">
        <v>66</v>
      </c>
      <c r="F6" s="36" t="s">
        <v>67</v>
      </c>
      <c r="G6" s="36" t="s">
        <v>68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41</v>
      </c>
      <c r="C8" s="41"/>
      <c r="D8" s="41"/>
      <c r="E8" s="42"/>
      <c r="F8" s="42"/>
      <c r="G8" s="42"/>
    </row>
    <row r="9" spans="1:10" x14ac:dyDescent="0.25">
      <c r="A9" s="51">
        <v>84</v>
      </c>
      <c r="B9" s="43" t="s">
        <v>42</v>
      </c>
      <c r="C9" s="41"/>
      <c r="D9" s="41"/>
      <c r="E9" s="42"/>
      <c r="F9" s="42"/>
      <c r="G9" s="42"/>
    </row>
    <row r="10" spans="1:10" x14ac:dyDescent="0.25">
      <c r="A10" s="51" t="s">
        <v>28</v>
      </c>
      <c r="B10" s="46"/>
      <c r="C10" s="43"/>
      <c r="D10" s="43"/>
      <c r="E10" s="42"/>
      <c r="F10" s="42"/>
      <c r="G10" s="42"/>
    </row>
    <row r="11" spans="1:10" x14ac:dyDescent="0.25">
      <c r="A11" s="41">
        <v>5</v>
      </c>
      <c r="B11" s="47" t="s">
        <v>43</v>
      </c>
      <c r="C11" s="43"/>
      <c r="D11" s="43"/>
      <c r="E11" s="42"/>
      <c r="F11" s="42"/>
      <c r="G11" s="42"/>
    </row>
    <row r="12" spans="1:10" x14ac:dyDescent="0.25">
      <c r="A12" s="51">
        <v>54</v>
      </c>
      <c r="B12" s="48" t="s">
        <v>44</v>
      </c>
      <c r="C12" s="43"/>
      <c r="D12" s="43"/>
      <c r="E12" s="42"/>
      <c r="F12" s="42"/>
      <c r="G12" s="42"/>
    </row>
    <row r="13" spans="1:10" x14ac:dyDescent="0.25">
      <c r="A13" s="51" t="s">
        <v>28</v>
      </c>
      <c r="B13" s="47"/>
      <c r="C13" s="43"/>
      <c r="D13" s="43"/>
      <c r="E13" s="42"/>
      <c r="F13" s="42"/>
      <c r="G13" s="42"/>
    </row>
    <row r="16" spans="1:10" ht="15.75" x14ac:dyDescent="0.25">
      <c r="B16" s="138" t="s">
        <v>45</v>
      </c>
      <c r="C16" s="138"/>
      <c r="D16" s="138"/>
      <c r="E16" s="138"/>
      <c r="F16" s="138"/>
      <c r="G16" s="138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35</v>
      </c>
      <c r="B18" s="37" t="s">
        <v>21</v>
      </c>
      <c r="C18" s="38" t="s">
        <v>57</v>
      </c>
      <c r="D18" s="38" t="s">
        <v>65</v>
      </c>
      <c r="E18" s="36" t="s">
        <v>66</v>
      </c>
      <c r="F18" s="36" t="s">
        <v>67</v>
      </c>
      <c r="G18" s="36" t="s">
        <v>68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52</v>
      </c>
      <c r="C20" s="41"/>
      <c r="D20" s="41"/>
      <c r="E20" s="42"/>
      <c r="F20" s="42"/>
      <c r="G20" s="42"/>
    </row>
    <row r="21" spans="1:7" x14ac:dyDescent="0.25">
      <c r="A21" s="51">
        <v>81</v>
      </c>
      <c r="B21" s="43" t="s">
        <v>53</v>
      </c>
      <c r="C21" s="43"/>
      <c r="D21" s="43"/>
      <c r="E21" s="42"/>
      <c r="F21" s="42"/>
      <c r="G21" s="42"/>
    </row>
    <row r="22" spans="1:7" x14ac:dyDescent="0.25">
      <c r="A22" s="67" t="s">
        <v>28</v>
      </c>
      <c r="B22" s="43"/>
      <c r="C22" s="55"/>
      <c r="D22" s="55"/>
      <c r="E22" s="55"/>
      <c r="F22" s="55"/>
      <c r="G22" s="55"/>
    </row>
    <row r="23" spans="1:7" x14ac:dyDescent="0.25">
      <c r="A23" s="55"/>
      <c r="B23" s="50"/>
      <c r="C23" s="55"/>
      <c r="D23" s="55"/>
      <c r="E23" s="55"/>
      <c r="F23" s="55"/>
      <c r="G23" s="55"/>
    </row>
    <row r="24" spans="1:7" x14ac:dyDescent="0.25">
      <c r="A24" s="55"/>
      <c r="B24" s="41" t="s">
        <v>46</v>
      </c>
      <c r="C24" s="55"/>
      <c r="D24" s="55"/>
      <c r="E24" s="55"/>
      <c r="F24" s="55"/>
      <c r="G24" s="55"/>
    </row>
    <row r="25" spans="1:7" x14ac:dyDescent="0.25">
      <c r="A25" s="41">
        <v>1</v>
      </c>
      <c r="B25" s="41" t="s">
        <v>36</v>
      </c>
      <c r="C25" s="41"/>
      <c r="D25" s="41"/>
      <c r="E25" s="42"/>
      <c r="F25" s="42"/>
      <c r="G25" s="42"/>
    </row>
    <row r="26" spans="1:7" x14ac:dyDescent="0.25">
      <c r="A26" s="51">
        <v>11</v>
      </c>
      <c r="B26" s="43" t="s">
        <v>36</v>
      </c>
      <c r="C26" s="43"/>
      <c r="D26" s="43"/>
      <c r="E26" s="42"/>
      <c r="F26" s="42"/>
      <c r="G26" s="42"/>
    </row>
    <row r="27" spans="1:7" x14ac:dyDescent="0.25">
      <c r="A27" s="67" t="s">
        <v>28</v>
      </c>
      <c r="B27" s="49"/>
      <c r="C27" s="55"/>
      <c r="D27" s="55"/>
      <c r="E27" s="55"/>
      <c r="F27" s="55"/>
      <c r="G27" s="55"/>
    </row>
    <row r="28" spans="1:7" x14ac:dyDescent="0.25">
      <c r="A28" s="41">
        <v>3</v>
      </c>
      <c r="B28" s="41" t="s">
        <v>50</v>
      </c>
      <c r="C28" s="41"/>
      <c r="D28" s="41"/>
      <c r="E28" s="42"/>
      <c r="F28" s="42"/>
      <c r="G28" s="42"/>
    </row>
    <row r="29" spans="1:7" x14ac:dyDescent="0.25">
      <c r="A29" s="51">
        <v>31</v>
      </c>
      <c r="B29" s="43" t="s">
        <v>37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51</v>
      </c>
      <c r="C30" s="41"/>
      <c r="D30" s="41"/>
      <c r="E30" s="42"/>
      <c r="F30" s="42"/>
      <c r="G30" s="42"/>
    </row>
    <row r="31" spans="1:7" x14ac:dyDescent="0.25">
      <c r="A31" s="51">
        <v>43</v>
      </c>
      <c r="B31" s="43" t="s">
        <v>49</v>
      </c>
      <c r="C31" s="43"/>
      <c r="D31" s="43"/>
      <c r="E31" s="42"/>
      <c r="F31" s="42"/>
      <c r="G31" s="42"/>
    </row>
    <row r="32" spans="1:7" x14ac:dyDescent="0.25">
      <c r="A32" s="51" t="s">
        <v>28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tabSelected="1" zoomScale="120" zoomScaleNormal="120" workbookViewId="0">
      <selection activeCell="D15" sqref="D15"/>
    </sheetView>
  </sheetViews>
  <sheetFormatPr defaultColWidth="8.85546875" defaultRowHeight="15" x14ac:dyDescent="0.25"/>
  <cols>
    <col min="1" max="1" width="35.28515625" style="32" customWidth="1"/>
    <col min="2" max="2" width="39.42578125" style="32" customWidth="1"/>
    <col min="3" max="3" width="25.28515625" style="32" customWidth="1"/>
    <col min="4" max="4" width="26.7109375" style="32" customWidth="1"/>
    <col min="5" max="7" width="25.28515625" style="32" customWidth="1"/>
    <col min="8" max="16384" width="8.85546875" style="32"/>
  </cols>
  <sheetData>
    <row r="1" spans="1:7" ht="18.75" x14ac:dyDescent="0.25">
      <c r="A1" s="54"/>
      <c r="B1" s="31"/>
      <c r="C1" s="31"/>
      <c r="D1" s="31"/>
      <c r="E1" s="31"/>
      <c r="F1" s="33"/>
      <c r="G1" s="33"/>
    </row>
    <row r="2" spans="1:7" ht="15.75" x14ac:dyDescent="0.25">
      <c r="A2" s="138" t="s">
        <v>47</v>
      </c>
      <c r="B2" s="139"/>
      <c r="C2" s="139"/>
      <c r="D2" s="139"/>
      <c r="E2" s="139"/>
      <c r="F2" s="139"/>
      <c r="G2" s="139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48</v>
      </c>
      <c r="B4" s="36" t="s">
        <v>21</v>
      </c>
      <c r="C4" s="38" t="s">
        <v>57</v>
      </c>
      <c r="D4" s="38" t="s">
        <v>65</v>
      </c>
      <c r="E4" s="36" t="s">
        <v>66</v>
      </c>
      <c r="F4" s="36" t="s">
        <v>67</v>
      </c>
      <c r="G4" s="36" t="s">
        <v>68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s="89" customFormat="1" ht="14.25" x14ac:dyDescent="0.2">
      <c r="A6" s="102" t="s">
        <v>69</v>
      </c>
      <c r="B6" s="102" t="s">
        <v>70</v>
      </c>
      <c r="C6" s="88">
        <f t="shared" ref="C6:G8" si="0">C7</f>
        <v>162730.22</v>
      </c>
      <c r="D6" s="88">
        <f t="shared" si="0"/>
        <v>267425</v>
      </c>
      <c r="E6" s="88">
        <f t="shared" si="0"/>
        <v>329302</v>
      </c>
      <c r="F6" s="88">
        <f t="shared" si="0"/>
        <v>329302</v>
      </c>
      <c r="G6" s="88">
        <f t="shared" si="0"/>
        <v>329302</v>
      </c>
    </row>
    <row r="7" spans="1:7" s="89" customFormat="1" ht="14.25" x14ac:dyDescent="0.2">
      <c r="A7" s="107" t="s">
        <v>71</v>
      </c>
      <c r="B7" s="102" t="s">
        <v>70</v>
      </c>
      <c r="C7" s="88">
        <f t="shared" si="0"/>
        <v>162730.22</v>
      </c>
      <c r="D7" s="88">
        <f t="shared" si="0"/>
        <v>267425</v>
      </c>
      <c r="E7" s="88">
        <f t="shared" si="0"/>
        <v>329302</v>
      </c>
      <c r="F7" s="88">
        <f t="shared" si="0"/>
        <v>329302</v>
      </c>
      <c r="G7" s="88">
        <f t="shared" si="0"/>
        <v>329302</v>
      </c>
    </row>
    <row r="8" spans="1:7" s="89" customFormat="1" ht="14.25" x14ac:dyDescent="0.2">
      <c r="A8" s="107" t="s">
        <v>94</v>
      </c>
      <c r="B8" s="102" t="s">
        <v>95</v>
      </c>
      <c r="C8" s="88">
        <f t="shared" si="0"/>
        <v>162730.22</v>
      </c>
      <c r="D8" s="88">
        <f t="shared" si="0"/>
        <v>267425</v>
      </c>
      <c r="E8" s="88">
        <f t="shared" si="0"/>
        <v>329302</v>
      </c>
      <c r="F8" s="88">
        <f t="shared" si="0"/>
        <v>329302</v>
      </c>
      <c r="G8" s="88">
        <f t="shared" si="0"/>
        <v>329302</v>
      </c>
    </row>
    <row r="9" spans="1:7" s="89" customFormat="1" ht="25.5" x14ac:dyDescent="0.2">
      <c r="A9" s="107" t="s">
        <v>96</v>
      </c>
      <c r="B9" s="102" t="s">
        <v>97</v>
      </c>
      <c r="C9" s="88">
        <f>C15</f>
        <v>162730.22</v>
      </c>
      <c r="D9" s="88">
        <f>D15</f>
        <v>267425</v>
      </c>
      <c r="E9" s="88">
        <f>E15</f>
        <v>329302</v>
      </c>
      <c r="F9" s="88">
        <f>F15</f>
        <v>329302</v>
      </c>
      <c r="G9" s="88">
        <f>G15</f>
        <v>329302</v>
      </c>
    </row>
    <row r="10" spans="1:7" x14ac:dyDescent="0.25">
      <c r="A10" s="66" t="s">
        <v>81</v>
      </c>
      <c r="B10" s="109" t="s">
        <v>36</v>
      </c>
      <c r="C10" s="42">
        <v>155640</v>
      </c>
      <c r="D10" s="42">
        <f t="shared" ref="D10" si="1">D17+D29</f>
        <v>247779</v>
      </c>
      <c r="E10" s="42">
        <f>E17+E29</f>
        <v>305902</v>
      </c>
      <c r="F10" s="42">
        <f>F17+F29</f>
        <v>305902</v>
      </c>
      <c r="G10" s="42">
        <f>G17+G29</f>
        <v>305902</v>
      </c>
    </row>
    <row r="11" spans="1:7" x14ac:dyDescent="0.25">
      <c r="A11" s="66" t="s">
        <v>82</v>
      </c>
      <c r="B11" s="109" t="s">
        <v>37</v>
      </c>
      <c r="C11" s="42">
        <f t="shared" ref="C11:D11" si="2">C22</f>
        <v>4590</v>
      </c>
      <c r="D11" s="42">
        <f t="shared" si="2"/>
        <v>500</v>
      </c>
      <c r="E11" s="42">
        <f>E22</f>
        <v>4800</v>
      </c>
      <c r="F11" s="42">
        <f>F22</f>
        <v>4800</v>
      </c>
      <c r="G11" s="42">
        <f>G22</f>
        <v>4800</v>
      </c>
    </row>
    <row r="12" spans="1:7" x14ac:dyDescent="0.25">
      <c r="A12" s="66" t="s">
        <v>88</v>
      </c>
      <c r="B12" s="109" t="s">
        <v>51</v>
      </c>
      <c r="C12" s="42">
        <f t="shared" ref="C12:D12" si="3">C26</f>
        <v>0</v>
      </c>
      <c r="D12" s="42">
        <f t="shared" si="3"/>
        <v>400</v>
      </c>
      <c r="E12" s="42">
        <f>E26</f>
        <v>400</v>
      </c>
      <c r="F12" s="42">
        <f>F26</f>
        <v>400</v>
      </c>
      <c r="G12" s="42">
        <f>G26</f>
        <v>400</v>
      </c>
    </row>
    <row r="13" spans="1:7" x14ac:dyDescent="0.25">
      <c r="A13" s="66" t="s">
        <v>89</v>
      </c>
      <c r="B13" s="109" t="s">
        <v>60</v>
      </c>
      <c r="C13" s="42">
        <f t="shared" ref="C13:D13" si="4">C37</f>
        <v>2500</v>
      </c>
      <c r="D13" s="42">
        <f t="shared" si="4"/>
        <v>17950</v>
      </c>
      <c r="E13" s="42">
        <f>E37</f>
        <v>2000</v>
      </c>
      <c r="F13" s="42">
        <f>F37</f>
        <v>2000</v>
      </c>
      <c r="G13" s="42">
        <f>G37</f>
        <v>2000</v>
      </c>
    </row>
    <row r="14" spans="1:7" x14ac:dyDescent="0.25">
      <c r="A14" s="66" t="s">
        <v>90</v>
      </c>
      <c r="B14" s="109" t="s">
        <v>61</v>
      </c>
      <c r="C14" s="42">
        <f t="shared" ref="C14:D14" si="5">C43</f>
        <v>0</v>
      </c>
      <c r="D14" s="42">
        <f t="shared" si="5"/>
        <v>796</v>
      </c>
      <c r="E14" s="42">
        <f>E43</f>
        <v>800</v>
      </c>
      <c r="F14" s="42">
        <f>F43</f>
        <v>800</v>
      </c>
      <c r="G14" s="42">
        <f>G43</f>
        <v>800</v>
      </c>
    </row>
    <row r="15" spans="1:7" s="105" customFormat="1" ht="25.5" x14ac:dyDescent="0.2">
      <c r="A15" s="104" t="s">
        <v>98</v>
      </c>
      <c r="B15" s="102" t="s">
        <v>97</v>
      </c>
      <c r="C15" s="106">
        <f>C16+C28+C42</f>
        <v>162730.22</v>
      </c>
      <c r="D15" s="106">
        <f>D16+D28+D42</f>
        <v>267425</v>
      </c>
      <c r="E15" s="106">
        <f>E16++E28+E42</f>
        <v>329302</v>
      </c>
      <c r="F15" s="106">
        <f>F16++F28+F42</f>
        <v>329302</v>
      </c>
      <c r="G15" s="106">
        <f>G16++G28+G42</f>
        <v>329302</v>
      </c>
    </row>
    <row r="16" spans="1:7" s="89" customFormat="1" ht="25.5" x14ac:dyDescent="0.2">
      <c r="A16" s="101" t="s">
        <v>99</v>
      </c>
      <c r="B16" s="102" t="s">
        <v>100</v>
      </c>
      <c r="C16" s="88">
        <v>155729</v>
      </c>
      <c r="D16" s="88">
        <f>D17+D22+D25</f>
        <v>210479</v>
      </c>
      <c r="E16" s="88">
        <f>E17+E22+E25</f>
        <v>272802</v>
      </c>
      <c r="F16" s="88">
        <f>F17+F22+F25</f>
        <v>272802</v>
      </c>
      <c r="G16" s="88">
        <f>G17+G22+G25</f>
        <v>272802</v>
      </c>
    </row>
    <row r="17" spans="1:7" x14ac:dyDescent="0.25">
      <c r="A17" s="65" t="s">
        <v>74</v>
      </c>
      <c r="B17" s="56" t="s">
        <v>36</v>
      </c>
      <c r="C17" s="42">
        <f>C18</f>
        <v>151140</v>
      </c>
      <c r="D17" s="42">
        <f>D18</f>
        <v>209579</v>
      </c>
      <c r="E17" s="42">
        <f>E18</f>
        <v>267602</v>
      </c>
      <c r="F17" s="42">
        <f>F18</f>
        <v>267602</v>
      </c>
      <c r="G17" s="42">
        <f>G18</f>
        <v>267602</v>
      </c>
    </row>
    <row r="18" spans="1:7" x14ac:dyDescent="0.25">
      <c r="A18" s="58" t="s">
        <v>75</v>
      </c>
      <c r="B18" s="59" t="s">
        <v>30</v>
      </c>
      <c r="C18" s="42">
        <f>C19+C20+C21</f>
        <v>151140</v>
      </c>
      <c r="D18" s="42">
        <f>D19+D20+D21</f>
        <v>209579</v>
      </c>
      <c r="E18" s="42">
        <f>E19+E20+E21</f>
        <v>267602</v>
      </c>
      <c r="F18" s="42">
        <f>F19+F20+F21</f>
        <v>267602</v>
      </c>
      <c r="G18" s="42">
        <f>G19+G20+G21</f>
        <v>267602</v>
      </c>
    </row>
    <row r="19" spans="1:7" x14ac:dyDescent="0.25">
      <c r="A19" s="60" t="s">
        <v>76</v>
      </c>
      <c r="B19" s="59" t="s">
        <v>31</v>
      </c>
      <c r="C19" s="42">
        <v>105448</v>
      </c>
      <c r="D19" s="42">
        <v>132711</v>
      </c>
      <c r="E19" s="42">
        <v>198800</v>
      </c>
      <c r="F19" s="42">
        <v>198800</v>
      </c>
      <c r="G19" s="42">
        <v>198800</v>
      </c>
    </row>
    <row r="20" spans="1:7" x14ac:dyDescent="0.25">
      <c r="A20" s="60" t="s">
        <v>77</v>
      </c>
      <c r="B20" s="59" t="s">
        <v>32</v>
      </c>
      <c r="C20" s="42">
        <v>45307</v>
      </c>
      <c r="D20" s="42">
        <v>76318</v>
      </c>
      <c r="E20" s="42">
        <v>68252</v>
      </c>
      <c r="F20" s="42">
        <v>68252</v>
      </c>
      <c r="G20" s="42">
        <v>68252</v>
      </c>
    </row>
    <row r="21" spans="1:7" x14ac:dyDescent="0.25">
      <c r="A21" s="60" t="s">
        <v>79</v>
      </c>
      <c r="B21" s="59" t="s">
        <v>58</v>
      </c>
      <c r="C21" s="42">
        <v>385</v>
      </c>
      <c r="D21" s="42">
        <v>550</v>
      </c>
      <c r="E21" s="42">
        <v>550</v>
      </c>
      <c r="F21" s="42">
        <v>550</v>
      </c>
      <c r="G21" s="42">
        <v>550</v>
      </c>
    </row>
    <row r="22" spans="1:7" x14ac:dyDescent="0.25">
      <c r="A22" s="65" t="s">
        <v>78</v>
      </c>
      <c r="B22" s="100" t="s">
        <v>37</v>
      </c>
      <c r="C22" s="42">
        <v>4590</v>
      </c>
      <c r="D22" s="42">
        <f>D23</f>
        <v>500</v>
      </c>
      <c r="E22" s="42">
        <v>4800</v>
      </c>
      <c r="F22" s="42">
        <v>4800</v>
      </c>
      <c r="G22" s="42">
        <v>4800</v>
      </c>
    </row>
    <row r="23" spans="1:7" x14ac:dyDescent="0.25">
      <c r="A23" s="58" t="s">
        <v>75</v>
      </c>
      <c r="B23" s="59" t="s">
        <v>30</v>
      </c>
      <c r="C23" s="42">
        <v>4590</v>
      </c>
      <c r="D23" s="42">
        <v>500</v>
      </c>
      <c r="E23" s="42">
        <v>4800</v>
      </c>
      <c r="F23" s="42">
        <v>4800</v>
      </c>
      <c r="G23" s="42">
        <v>4800</v>
      </c>
    </row>
    <row r="24" spans="1:7" x14ac:dyDescent="0.25">
      <c r="A24" s="60" t="s">
        <v>77</v>
      </c>
      <c r="B24" s="59" t="s">
        <v>32</v>
      </c>
      <c r="C24" s="42">
        <v>4590</v>
      </c>
      <c r="D24" s="42">
        <v>500</v>
      </c>
      <c r="E24" s="42">
        <v>4800</v>
      </c>
      <c r="F24" s="42">
        <v>4800</v>
      </c>
      <c r="G24" s="42">
        <v>4800</v>
      </c>
    </row>
    <row r="25" spans="1:7" x14ac:dyDescent="0.25">
      <c r="A25" s="65" t="s">
        <v>80</v>
      </c>
      <c r="B25" s="100" t="s">
        <v>49</v>
      </c>
      <c r="C25" s="42">
        <v>0</v>
      </c>
      <c r="D25" s="42">
        <f>D26</f>
        <v>400</v>
      </c>
      <c r="E25" s="42">
        <f>E26</f>
        <v>400</v>
      </c>
      <c r="F25" s="42">
        <f>F26</f>
        <v>400</v>
      </c>
      <c r="G25" s="42">
        <f>G26</f>
        <v>400</v>
      </c>
    </row>
    <row r="26" spans="1:7" x14ac:dyDescent="0.25">
      <c r="A26" s="58" t="s">
        <v>85</v>
      </c>
      <c r="B26" s="59" t="s">
        <v>33</v>
      </c>
      <c r="C26" s="42">
        <v>0</v>
      </c>
      <c r="D26" s="42">
        <v>400</v>
      </c>
      <c r="E26" s="42">
        <v>400</v>
      </c>
      <c r="F26" s="42">
        <v>400</v>
      </c>
      <c r="G26" s="42">
        <v>400</v>
      </c>
    </row>
    <row r="27" spans="1:7" ht="25.5" x14ac:dyDescent="0.25">
      <c r="A27" s="60" t="s">
        <v>86</v>
      </c>
      <c r="B27" s="59" t="s">
        <v>59</v>
      </c>
      <c r="C27" s="42">
        <v>0</v>
      </c>
      <c r="D27" s="42">
        <v>400</v>
      </c>
      <c r="E27" s="42">
        <v>400</v>
      </c>
      <c r="F27" s="42">
        <v>400</v>
      </c>
      <c r="G27" s="42">
        <v>400</v>
      </c>
    </row>
    <row r="28" spans="1:7" s="89" customFormat="1" ht="25.5" x14ac:dyDescent="0.2">
      <c r="A28" s="104" t="s">
        <v>101</v>
      </c>
      <c r="B28" s="102" t="s">
        <v>102</v>
      </c>
      <c r="C28" s="88">
        <f>C29+C37</f>
        <v>7001.22</v>
      </c>
      <c r="D28" s="88">
        <f>D29+D37</f>
        <v>56150</v>
      </c>
      <c r="E28" s="88">
        <f>E29+E37+E32</f>
        <v>55700</v>
      </c>
      <c r="F28" s="88">
        <f t="shared" ref="F28:G28" si="6">F29+F37+F32</f>
        <v>55700</v>
      </c>
      <c r="G28" s="88">
        <f t="shared" si="6"/>
        <v>55700</v>
      </c>
    </row>
    <row r="29" spans="1:7" x14ac:dyDescent="0.25">
      <c r="A29" s="65" t="s">
        <v>74</v>
      </c>
      <c r="B29" s="56" t="s">
        <v>36</v>
      </c>
      <c r="C29" s="42">
        <v>4501.22</v>
      </c>
      <c r="D29" s="42">
        <f>D30</f>
        <v>38200</v>
      </c>
      <c r="E29" s="42">
        <v>38300</v>
      </c>
      <c r="F29" s="42">
        <v>38300</v>
      </c>
      <c r="G29" s="42">
        <v>38300</v>
      </c>
    </row>
    <row r="30" spans="1:7" x14ac:dyDescent="0.25">
      <c r="A30" s="58" t="s">
        <v>85</v>
      </c>
      <c r="B30" s="59" t="s">
        <v>33</v>
      </c>
      <c r="C30" s="42">
        <v>4501.22</v>
      </c>
      <c r="D30" s="42">
        <v>38200</v>
      </c>
      <c r="E30" s="42">
        <v>38300</v>
      </c>
      <c r="F30" s="42">
        <v>38300</v>
      </c>
      <c r="G30" s="42">
        <v>38300</v>
      </c>
    </row>
    <row r="31" spans="1:7" ht="25.5" x14ac:dyDescent="0.25">
      <c r="A31" s="60" t="s">
        <v>86</v>
      </c>
      <c r="B31" s="59" t="s">
        <v>59</v>
      </c>
      <c r="C31" s="42">
        <v>4501.22</v>
      </c>
      <c r="D31" s="42">
        <v>38200</v>
      </c>
      <c r="E31" s="42">
        <v>38300</v>
      </c>
      <c r="F31" s="42">
        <v>38300</v>
      </c>
      <c r="G31" s="42">
        <v>38300</v>
      </c>
    </row>
    <row r="32" spans="1:7" x14ac:dyDescent="0.25">
      <c r="A32" s="65" t="s">
        <v>106</v>
      </c>
      <c r="B32" s="100" t="s">
        <v>105</v>
      </c>
      <c r="C32" s="42">
        <v>0</v>
      </c>
      <c r="D32" s="42">
        <v>0</v>
      </c>
      <c r="E32" s="42">
        <f>E33+E35</f>
        <v>15400</v>
      </c>
      <c r="F32" s="42">
        <f t="shared" ref="F32:G32" si="7">F33+F35</f>
        <v>15400</v>
      </c>
      <c r="G32" s="42">
        <f t="shared" si="7"/>
        <v>15400</v>
      </c>
    </row>
    <row r="33" spans="1:7" x14ac:dyDescent="0.25">
      <c r="A33" s="58" t="s">
        <v>75</v>
      </c>
      <c r="B33" s="59" t="s">
        <v>30</v>
      </c>
      <c r="C33" s="42">
        <v>0</v>
      </c>
      <c r="D33" s="42">
        <v>0</v>
      </c>
      <c r="E33" s="42">
        <v>11500</v>
      </c>
      <c r="F33" s="42">
        <v>11500</v>
      </c>
      <c r="G33" s="42">
        <v>11500</v>
      </c>
    </row>
    <row r="34" spans="1:7" x14ac:dyDescent="0.25">
      <c r="A34" s="60" t="s">
        <v>77</v>
      </c>
      <c r="B34" s="59" t="s">
        <v>32</v>
      </c>
      <c r="C34" s="42">
        <v>0</v>
      </c>
      <c r="D34" s="42">
        <v>0</v>
      </c>
      <c r="E34" s="42">
        <v>11500</v>
      </c>
      <c r="F34" s="42">
        <v>11500</v>
      </c>
      <c r="G34" s="42">
        <v>11500</v>
      </c>
    </row>
    <row r="35" spans="1:7" x14ac:dyDescent="0.25">
      <c r="A35" s="58" t="s">
        <v>85</v>
      </c>
      <c r="B35" s="59" t="s">
        <v>33</v>
      </c>
      <c r="C35" s="42">
        <v>0</v>
      </c>
      <c r="D35" s="42">
        <v>0</v>
      </c>
      <c r="E35" s="42">
        <v>3900</v>
      </c>
      <c r="F35" s="42">
        <v>3900</v>
      </c>
      <c r="G35" s="42">
        <v>3900</v>
      </c>
    </row>
    <row r="36" spans="1:7" ht="25.5" x14ac:dyDescent="0.25">
      <c r="A36" s="60" t="s">
        <v>86</v>
      </c>
      <c r="B36" s="59" t="s">
        <v>59</v>
      </c>
      <c r="C36" s="42">
        <v>0</v>
      </c>
      <c r="D36" s="42">
        <v>0</v>
      </c>
      <c r="E36" s="42">
        <v>3900</v>
      </c>
      <c r="F36" s="42">
        <v>3900</v>
      </c>
      <c r="G36" s="42">
        <v>3900</v>
      </c>
    </row>
    <row r="37" spans="1:7" x14ac:dyDescent="0.25">
      <c r="A37" s="65" t="s">
        <v>83</v>
      </c>
      <c r="B37" s="100" t="s">
        <v>84</v>
      </c>
      <c r="C37" s="42">
        <f>C38</f>
        <v>2500</v>
      </c>
      <c r="D37" s="42">
        <f>D38+D40</f>
        <v>17950</v>
      </c>
      <c r="E37" s="42">
        <f>E38+E40</f>
        <v>2000</v>
      </c>
      <c r="F37" s="42">
        <f t="shared" ref="F37:G37" si="8">F38+F40</f>
        <v>2000</v>
      </c>
      <c r="G37" s="42">
        <f t="shared" si="8"/>
        <v>2000</v>
      </c>
    </row>
    <row r="38" spans="1:7" x14ac:dyDescent="0.25">
      <c r="A38" s="58" t="s">
        <v>75</v>
      </c>
      <c r="B38" s="59" t="s">
        <v>30</v>
      </c>
      <c r="C38" s="42">
        <v>2500</v>
      </c>
      <c r="D38" s="42">
        <v>13225</v>
      </c>
      <c r="E38" s="42">
        <v>1000</v>
      </c>
      <c r="F38" s="42">
        <v>1000</v>
      </c>
      <c r="G38" s="42">
        <v>1000</v>
      </c>
    </row>
    <row r="39" spans="1:7" x14ac:dyDescent="0.25">
      <c r="A39" s="60" t="s">
        <v>77</v>
      </c>
      <c r="B39" s="59" t="s">
        <v>32</v>
      </c>
      <c r="C39" s="42">
        <v>2500</v>
      </c>
      <c r="D39" s="42">
        <v>13225</v>
      </c>
      <c r="E39" s="42">
        <v>1000</v>
      </c>
      <c r="F39" s="42">
        <v>1000</v>
      </c>
      <c r="G39" s="42">
        <v>1000</v>
      </c>
    </row>
    <row r="40" spans="1:7" x14ac:dyDescent="0.25">
      <c r="A40" s="58" t="s">
        <v>85</v>
      </c>
      <c r="B40" s="59" t="s">
        <v>33</v>
      </c>
      <c r="C40" s="42">
        <v>0</v>
      </c>
      <c r="D40" s="42">
        <v>4725</v>
      </c>
      <c r="E40" s="42">
        <v>1000</v>
      </c>
      <c r="F40" s="42">
        <v>1000</v>
      </c>
      <c r="G40" s="42">
        <v>1000</v>
      </c>
    </row>
    <row r="41" spans="1:7" ht="25.5" x14ac:dyDescent="0.25">
      <c r="A41" s="60" t="s">
        <v>86</v>
      </c>
      <c r="B41" s="59" t="s">
        <v>59</v>
      </c>
      <c r="C41" s="42">
        <v>0</v>
      </c>
      <c r="D41" s="42">
        <v>4725</v>
      </c>
      <c r="E41" s="42">
        <v>1000</v>
      </c>
      <c r="F41" s="42">
        <v>1000</v>
      </c>
      <c r="G41" s="42">
        <v>1000</v>
      </c>
    </row>
    <row r="42" spans="1:7" s="89" customFormat="1" ht="14.25" x14ac:dyDescent="0.2">
      <c r="A42" s="57" t="s">
        <v>103</v>
      </c>
      <c r="B42" s="103" t="s">
        <v>104</v>
      </c>
      <c r="C42" s="88">
        <v>0</v>
      </c>
      <c r="D42" s="88">
        <f>D43</f>
        <v>796</v>
      </c>
      <c r="E42" s="88">
        <f>E43</f>
        <v>800</v>
      </c>
      <c r="F42" s="88">
        <f>F43</f>
        <v>800</v>
      </c>
      <c r="G42" s="88">
        <f>G43</f>
        <v>800</v>
      </c>
    </row>
    <row r="43" spans="1:7" x14ac:dyDescent="0.25">
      <c r="A43" s="65" t="s">
        <v>87</v>
      </c>
      <c r="B43" s="100" t="s">
        <v>61</v>
      </c>
      <c r="C43" s="42">
        <v>0</v>
      </c>
      <c r="D43" s="42">
        <f>D44</f>
        <v>796</v>
      </c>
      <c r="E43" s="42">
        <v>800</v>
      </c>
      <c r="F43" s="42">
        <v>800</v>
      </c>
      <c r="G43" s="42">
        <v>800</v>
      </c>
    </row>
    <row r="44" spans="1:7" x14ac:dyDescent="0.25">
      <c r="A44" s="58" t="s">
        <v>75</v>
      </c>
      <c r="B44" s="59" t="s">
        <v>30</v>
      </c>
      <c r="C44" s="42">
        <v>0</v>
      </c>
      <c r="D44" s="42">
        <v>796</v>
      </c>
      <c r="E44" s="42">
        <v>800</v>
      </c>
      <c r="F44" s="42">
        <v>800</v>
      </c>
      <c r="G44" s="42">
        <v>800</v>
      </c>
    </row>
    <row r="45" spans="1:7" x14ac:dyDescent="0.25">
      <c r="A45" s="60" t="s">
        <v>77</v>
      </c>
      <c r="B45" s="59" t="s">
        <v>32</v>
      </c>
      <c r="C45" s="42">
        <v>0</v>
      </c>
      <c r="D45" s="42">
        <v>796</v>
      </c>
      <c r="E45" s="42">
        <v>800</v>
      </c>
      <c r="F45" s="42">
        <v>800</v>
      </c>
      <c r="G45" s="42">
        <v>800</v>
      </c>
    </row>
  </sheetData>
  <mergeCells count="1">
    <mergeCell ref="A2:G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2025-10-22T11:20:05Z</dcterms:modified>
</cp:coreProperties>
</file>