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Plan ZM\"/>
    </mc:Choice>
  </mc:AlternateContent>
  <xr:revisionPtr revIDLastSave="0" documentId="13_ncr:1_{13E6B230-0534-4D87-B1DD-0E38D955355A}" xr6:coauthVersionLast="47" xr6:coauthVersionMax="47" xr10:uidLastSave="{00000000-0000-0000-0000-000000000000}"/>
  <bookViews>
    <workbookView minimized="1" xWindow="12585" yWindow="90" windowWidth="12450" windowHeight="14940" firstSheet="6" activeTab="6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5" l="1"/>
  <c r="E10" i="5" s="1"/>
  <c r="F11" i="5"/>
  <c r="F10" i="5" s="1"/>
  <c r="J13" i="10"/>
  <c r="I13" i="10"/>
  <c r="H13" i="10"/>
  <c r="G8" i="10"/>
  <c r="G11" i="10"/>
  <c r="G13" i="10"/>
  <c r="G12" i="10"/>
  <c r="G9" i="10"/>
  <c r="E24" i="7" l="1"/>
  <c r="E26" i="7"/>
  <c r="E21" i="7"/>
  <c r="E20" i="7" s="1"/>
  <c r="E9" i="7"/>
  <c r="E17" i="7"/>
  <c r="E16" i="7" s="1"/>
  <c r="E14" i="7"/>
  <c r="E13" i="7" s="1"/>
  <c r="E30" i="7"/>
  <c r="F23" i="7"/>
  <c r="F19" i="7" s="1"/>
  <c r="F28" i="7"/>
  <c r="F29" i="7"/>
  <c r="F30" i="7"/>
  <c r="F26" i="7"/>
  <c r="F24" i="7"/>
  <c r="F20" i="7"/>
  <c r="F21" i="7"/>
  <c r="F16" i="7"/>
  <c r="F17" i="7"/>
  <c r="F13" i="7"/>
  <c r="F14" i="7"/>
  <c r="F7" i="7"/>
  <c r="F8" i="7"/>
  <c r="F9" i="7"/>
  <c r="C10" i="5"/>
  <c r="C33" i="8"/>
  <c r="C17" i="8"/>
  <c r="I30" i="7"/>
  <c r="I29" i="7"/>
  <c r="I28" i="7" s="1"/>
  <c r="I26" i="7"/>
  <c r="I24" i="7"/>
  <c r="I23" i="7" s="1"/>
  <c r="I21" i="7"/>
  <c r="I20" i="7" s="1"/>
  <c r="I17" i="7"/>
  <c r="I16" i="7" s="1"/>
  <c r="I14" i="7"/>
  <c r="I13" i="7" s="1"/>
  <c r="I9" i="7"/>
  <c r="I8" i="7" s="1"/>
  <c r="I7" i="7" s="1"/>
  <c r="H30" i="7"/>
  <c r="H29" i="7" s="1"/>
  <c r="H28" i="7" s="1"/>
  <c r="H26" i="7"/>
  <c r="H24" i="7"/>
  <c r="H21" i="7"/>
  <c r="H20" i="7" s="1"/>
  <c r="H17" i="7"/>
  <c r="H16" i="7"/>
  <c r="H14" i="7"/>
  <c r="H13" i="7"/>
  <c r="H9" i="7"/>
  <c r="H8" i="7" s="1"/>
  <c r="G26" i="7"/>
  <c r="G14" i="7"/>
  <c r="G13" i="7" s="1"/>
  <c r="G9" i="7"/>
  <c r="E23" i="7" l="1"/>
  <c r="E19" i="7"/>
  <c r="E8" i="7"/>
  <c r="E7" i="7" s="1"/>
  <c r="F6" i="7"/>
  <c r="H7" i="7"/>
  <c r="I19" i="7"/>
  <c r="I6" i="7"/>
  <c r="H23" i="7"/>
  <c r="H19" i="7" s="1"/>
  <c r="H6" i="7" s="1"/>
  <c r="F35" i="8" l="1"/>
  <c r="F33" i="8"/>
  <c r="F31" i="8"/>
  <c r="F29" i="8"/>
  <c r="F27" i="8"/>
  <c r="F26" i="8" s="1"/>
  <c r="E35" i="8"/>
  <c r="E33" i="8"/>
  <c r="E31" i="8"/>
  <c r="E29" i="8"/>
  <c r="E27" i="8"/>
  <c r="E26" i="8" s="1"/>
  <c r="D35" i="8"/>
  <c r="D33" i="8"/>
  <c r="D31" i="8"/>
  <c r="D29" i="8"/>
  <c r="D27" i="8"/>
  <c r="D26" i="8" s="1"/>
  <c r="F19" i="8"/>
  <c r="F17" i="8"/>
  <c r="F15" i="8"/>
  <c r="F13" i="8"/>
  <c r="F11" i="8"/>
  <c r="E19" i="8"/>
  <c r="E17" i="8"/>
  <c r="E15" i="8"/>
  <c r="E13" i="8"/>
  <c r="E11" i="8"/>
  <c r="D17" i="8"/>
  <c r="H32" i="3"/>
  <c r="H28" i="3"/>
  <c r="G32" i="3"/>
  <c r="G28" i="3"/>
  <c r="F32" i="3"/>
  <c r="H11" i="3"/>
  <c r="G11" i="3"/>
  <c r="E29" i="7"/>
  <c r="E28" i="7" s="1"/>
  <c r="E6" i="7" s="1"/>
  <c r="B35" i="8"/>
  <c r="B33" i="8"/>
  <c r="B31" i="8"/>
  <c r="B29" i="8"/>
  <c r="B27" i="8"/>
  <c r="B26" i="8"/>
  <c r="B19" i="8"/>
  <c r="B17" i="8"/>
  <c r="B15" i="8"/>
  <c r="B13" i="8"/>
  <c r="B11" i="8"/>
  <c r="B10" i="8" s="1"/>
  <c r="D11" i="3"/>
  <c r="D11" i="5"/>
  <c r="D10" i="5" s="1"/>
  <c r="D19" i="8"/>
  <c r="D15" i="8"/>
  <c r="D13" i="8"/>
  <c r="D11" i="8"/>
  <c r="F11" i="3"/>
  <c r="G21" i="7"/>
  <c r="G20" i="7" s="1"/>
  <c r="G30" i="7"/>
  <c r="G29" i="7" s="1"/>
  <c r="G28" i="7" s="1"/>
  <c r="G24" i="7"/>
  <c r="G23" i="7" s="1"/>
  <c r="G17" i="7"/>
  <c r="G16" i="7" s="1"/>
  <c r="G8" i="7"/>
  <c r="F28" i="3"/>
  <c r="H12" i="10" s="1"/>
  <c r="H11" i="10" s="1"/>
  <c r="E10" i="8" l="1"/>
  <c r="F10" i="8"/>
  <c r="G27" i="3"/>
  <c r="I12" i="10"/>
  <c r="I11" i="10" s="1"/>
  <c r="H27" i="3"/>
  <c r="J12" i="10"/>
  <c r="J11" i="10" s="1"/>
  <c r="G10" i="3"/>
  <c r="I9" i="10"/>
  <c r="I8" i="10" s="1"/>
  <c r="H10" i="3"/>
  <c r="J9" i="10"/>
  <c r="J8" i="10" s="1"/>
  <c r="J14" i="10" s="1"/>
  <c r="F10" i="3"/>
  <c r="H9" i="10"/>
  <c r="H8" i="10" s="1"/>
  <c r="H14" i="10" s="1"/>
  <c r="G7" i="7"/>
  <c r="G6" i="7" s="1"/>
  <c r="G19" i="7"/>
  <c r="D10" i="8"/>
  <c r="F27" i="3"/>
  <c r="I14" i="10" l="1"/>
  <c r="C19" i="8"/>
  <c r="C15" i="8"/>
  <c r="C13" i="8"/>
  <c r="C11" i="8"/>
  <c r="C31" i="8"/>
  <c r="C29" i="8"/>
  <c r="C27" i="8"/>
  <c r="C35" i="8"/>
  <c r="C11" i="5"/>
  <c r="B11" i="5"/>
  <c r="B10" i="5" s="1"/>
  <c r="C10" i="8" l="1"/>
  <c r="C26" i="8"/>
  <c r="E28" i="3" l="1"/>
  <c r="E32" i="3"/>
  <c r="D28" i="3"/>
  <c r="D32" i="3"/>
  <c r="E11" i="3"/>
  <c r="E10" i="3" s="1"/>
  <c r="D10" i="3"/>
  <c r="E27" i="3" l="1"/>
  <c r="D27" i="3"/>
  <c r="F37" i="10"/>
  <c r="G34" i="10" s="1"/>
  <c r="G37" i="10" s="1"/>
  <c r="H34" i="10" s="1"/>
  <c r="H37" i="10" s="1"/>
  <c r="I34" i="10" s="1"/>
  <c r="I37" i="10" s="1"/>
  <c r="J34" i="10" s="1"/>
  <c r="J37" i="10" s="1"/>
  <c r="J21" i="10"/>
  <c r="I21" i="10"/>
  <c r="H21" i="10"/>
  <c r="G21" i="10"/>
  <c r="F21" i="10"/>
  <c r="G14" i="10"/>
  <c r="I22" i="10" l="1"/>
  <c r="I28" i="10" s="1"/>
  <c r="I29" i="10" s="1"/>
  <c r="J22" i="10"/>
  <c r="J28" i="10" s="1"/>
  <c r="J29" i="10" s="1"/>
  <c r="F22" i="10"/>
  <c r="F28" i="10" s="1"/>
  <c r="F29" i="10" s="1"/>
  <c r="G22" i="10"/>
  <c r="G28" i="10" s="1"/>
  <c r="G29" i="10" s="1"/>
  <c r="H22" i="10" l="1"/>
  <c r="H28" i="10" s="1"/>
  <c r="H29" i="10" s="1"/>
</calcChain>
</file>

<file path=xl/sharedStrings.xml><?xml version="1.0" encoding="utf-8"?>
<sst xmlns="http://schemas.openxmlformats.org/spreadsheetml/2006/main" count="212" uniqueCount="102">
  <si>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</si>
  <si>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</si>
  <si>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</si>
  <si>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</si>
  <si>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</si>
  <si>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</si>
  <si>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</si>
  <si>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</si>
  <si>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</si>
  <si>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</si>
  <si>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</si>
  <si>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</si>
  <si>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</si>
  <si>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</si>
  <si>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</si>
  <si>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</si>
  <si>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</si>
  <si>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</si>
  <si>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</si>
  <si>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</si>
  <si>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</si>
  <si>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</si>
  <si>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</si>
  <si>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</si>
  <si>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</si>
  <si>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</si>
  <si>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</si>
  <si>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</si>
  <si>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</si>
  <si>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</si>
  <si>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Projekcija 
za 2026.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</si>
  <si>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</si>
  <si>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</si>
  <si>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</si>
  <si>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</si>
  <si>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</si>
  <si>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</si>
  <si>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</si>
  <si>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</si>
  <si>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</si>
  <si>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</si>
  <si>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</si>
  <si>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</si>
  <si>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</si>
  <si>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</si>
  <si>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>4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</si>
  <si>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</si>
  <si>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</si>
  <si>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</si>
  <si>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</si>
  <si>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</si>
  <si>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</si>
  <si>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</si>
  <si>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</si>
  <si>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</si>
  <si>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</si>
  <si>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</si>
  <si>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</si>
  <si>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</si>
  <si>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</si>
  <si>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</si>
  <si>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</si>
  <si>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</si>
  <si>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</si>
  <si>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</si>
  <si>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Izvršenje 2023.</t>
  </si>
  <si>
    <t>Plan 2024.</t>
  </si>
  <si>
    <t>Proračun za 2025.</t>
  </si>
  <si>
    <t>Projekcija proračuna
za 2027.</t>
  </si>
  <si>
    <t>Plan za 2025.</t>
  </si>
  <si>
    <t>Projekcija 
za 2027.</t>
  </si>
  <si>
    <t xml:space="preserve">Prihodi od upravnih i administrativnih pristojbi, pristojbi po
posebnim propisima i naknada </t>
  </si>
  <si>
    <t>Prihodi od prodaje proizvoda i robe te pruženih usluga i prihodi od
donacija</t>
  </si>
  <si>
    <t>Financijski rashodi</t>
  </si>
  <si>
    <t>11 Opći prihodi i primici</t>
  </si>
  <si>
    <t>31 Vlastiti prihodi</t>
  </si>
  <si>
    <t>49 Prihodi za posebne namjene proračunskih korisnika</t>
  </si>
  <si>
    <t>54 Ostale pomoći proračunskih korisnika</t>
  </si>
  <si>
    <t>6 Donacije</t>
  </si>
  <si>
    <t>63 Donacije proračunskih korisnika</t>
  </si>
  <si>
    <t>UKUPNO RASHODI</t>
  </si>
  <si>
    <t xml:space="preserve">08 Rekreacija, kultura i religija </t>
  </si>
  <si>
    <t>082 Službe kulture</t>
  </si>
  <si>
    <t>Izvor financiranja 1.1.</t>
  </si>
  <si>
    <t>Opći prihodi i primici</t>
  </si>
  <si>
    <t>Izvor financiranja 3.1.</t>
  </si>
  <si>
    <t>Vlastiti prihodi</t>
  </si>
  <si>
    <t>Izvor financiranja 4.9.</t>
  </si>
  <si>
    <t>Prihodi za posebne namjene</t>
  </si>
  <si>
    <t>Izvor financiranja 5.4.</t>
  </si>
  <si>
    <t>Ostale pomoći</t>
  </si>
  <si>
    <t>Izvor financiranja 6.3.</t>
  </si>
  <si>
    <t>Donacije</t>
  </si>
  <si>
    <t>FINANCIJSKI PLAN ZAVIČAJNOG MUZEJA SLATINA
ZA 2025. I PROJEKCIJA ZA 2026. I 2027. GODINU</t>
  </si>
  <si>
    <t>P6000</t>
  </si>
  <si>
    <t>Program 6000 Javnih potreba u djelatnostima kulture</t>
  </si>
  <si>
    <t>A100010</t>
  </si>
  <si>
    <t>Aktivnost A100010 Redovna djelatnost Zavičajnog muzeja</t>
  </si>
  <si>
    <t>K100021</t>
  </si>
  <si>
    <t>Kapitalni projekt K100021 Opremanje Zavičajnog muzeja Slatina</t>
  </si>
  <si>
    <t xml:space="preserve">T100011 </t>
  </si>
  <si>
    <t>Tekući projekt T100011 Dani muzeja i Dani Milka Kelemena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</si>
</sst>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i/>
      <sz val="10"/>
      <color indexed="8"/>
      <name val="Arial"/>
      <family val="2"/>
    </font>
    <font>
      <sz val="10"/>
      <color theme="1"/>
      <name val="Arial"/>
      <family val="2"/>
      <charset val="238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3" fontId="6" fillId="0" borderId="3" xfId="0" applyNumberFormat="1" applyFont="1" applyBorder="1" applyAlignment="1">
      <alignment horizontal="right" wrapText="1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/>
    </xf>
    <xf numFmtId="3" fontId="6" fillId="3" borderId="3" xfId="0" quotePrefix="1" applyNumberFormat="1" applyFont="1" applyFill="1" applyBorder="1" applyAlignment="1">
      <alignment horizontal="right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 wrapText="1"/>
    </xf>
    <xf numFmtId="0" fontId="21" fillId="2" borderId="3" xfId="0" applyFont="1" applyFill="1" applyBorder="1" applyAlignment="1">
      <alignment horizontal="left" vertical="center" wrapText="1"/>
    </xf>
    <xf numFmtId="0" fontId="22" fillId="0" borderId="3" xfId="0" applyFont="1" applyBorder="1" applyAlignment="1">
      <alignment wrapText="1"/>
    </xf>
    <xf numFmtId="3" fontId="3" fillId="0" borderId="3" xfId="0" applyNumberFormat="1" applyFont="1" applyBorder="1" applyAlignment="1">
      <alignment horizontal="right"/>
    </xf>
    <xf numFmtId="3" fontId="23" fillId="2" borderId="4" xfId="0" applyNumberFormat="1" applyFont="1" applyFill="1" applyBorder="1" applyAlignment="1">
      <alignment horizontal="right"/>
    </xf>
    <xf numFmtId="3" fontId="6" fillId="0" borderId="4" xfId="0" applyNumberFormat="1" applyFont="1" applyBorder="1" applyAlignment="1">
      <alignment horizontal="right" vertical="center" wrapText="1"/>
    </xf>
    <xf numFmtId="3" fontId="24" fillId="2" borderId="3" xfId="0" applyNumberFormat="1" applyFont="1" applyFill="1" applyBorder="1" applyAlignment="1">
      <alignment horizontal="right"/>
    </xf>
    <xf numFmtId="3" fontId="23" fillId="2" borderId="3" xfId="0" applyNumberFormat="1" applyFont="1" applyFill="1" applyBorder="1" applyAlignment="1">
      <alignment horizontal="right"/>
    </xf>
    <xf numFmtId="3" fontId="23" fillId="0" borderId="3" xfId="0" applyNumberFormat="1" applyFont="1" applyBorder="1" applyAlignment="1">
      <alignment horizontal="right"/>
    </xf>
    <xf numFmtId="3" fontId="23" fillId="0" borderId="3" xfId="0" applyNumberFormat="1" applyFont="1" applyBorder="1" applyAlignment="1">
      <alignment horizontal="right" vertical="center" wrapText="1"/>
    </xf>
    <xf numFmtId="3" fontId="24" fillId="2" borderId="4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 vertical="center" wrapText="1"/>
    </xf>
    <xf numFmtId="3" fontId="24" fillId="0" borderId="3" xfId="0" applyNumberFormat="1" applyFont="1" applyBorder="1" applyAlignment="1">
      <alignment horizontal="right" vertical="center" wrapText="1"/>
    </xf>
    <xf numFmtId="3" fontId="23" fillId="0" borderId="4" xfId="0" applyNumberFormat="1" applyFont="1" applyBorder="1" applyAlignment="1">
      <alignment horizontal="right" vertical="center" wrapText="1"/>
    </xf>
    <xf numFmtId="0" fontId="21" fillId="2" borderId="3" xfId="0" quotePrefix="1" applyFont="1" applyFill="1" applyBorder="1" applyAlignment="1">
      <alignment horizontal="left" vertical="center"/>
    </xf>
    <xf numFmtId="0" fontId="0" fillId="0" borderId="3" xfId="0" applyBorder="1"/>
    <xf numFmtId="0" fontId="22" fillId="0" borderId="3" xfId="0" applyFont="1" applyBorder="1" applyAlignment="1">
      <alignment horizontal="left"/>
    </xf>
    <xf numFmtId="0" fontId="21" fillId="2" borderId="3" xfId="0" applyFont="1" applyFill="1" applyBorder="1" applyAlignment="1">
      <alignment horizontal="left" vertical="center"/>
    </xf>
    <xf numFmtId="3" fontId="3" fillId="0" borderId="4" xfId="0" applyNumberFormat="1" applyFont="1" applyBorder="1" applyAlignment="1">
      <alignment horizontal="right"/>
    </xf>
    <xf numFmtId="3" fontId="22" fillId="0" borderId="3" xfId="0" applyNumberFormat="1" applyFont="1" applyBorder="1"/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25" fillId="2" borderId="3" xfId="0" applyFont="1" applyFill="1" applyBorder="1" applyAlignment="1">
      <alignment horizontal="left" vertical="center" wrapText="1"/>
    </xf>
    <xf numFmtId="0" fontId="26" fillId="2" borderId="4" xfId="0" applyFont="1" applyFill="1" applyBorder="1" applyAlignment="1">
      <alignment horizontal="left" vertical="center" wrapText="1"/>
    </xf>
    <xf numFmtId="0" fontId="24" fillId="2" borderId="4" xfId="0" applyFont="1" applyFill="1" applyBorder="1" applyAlignment="1">
      <alignment horizontal="left" vertical="center" wrapText="1"/>
    </xf>
    <xf numFmtId="3" fontId="24" fillId="2" borderId="3" xfId="0" applyNumberFormat="1" applyFont="1" applyFill="1" applyBorder="1" applyAlignment="1">
      <alignment horizontal="right" vertical="center"/>
    </xf>
    <xf numFmtId="0" fontId="16" fillId="2" borderId="4" xfId="0" applyFont="1" applyFill="1" applyBorder="1" applyAlignment="1">
      <alignment horizontal="left" vertical="center" wrapText="1"/>
    </xf>
    <xf numFmtId="3" fontId="0" fillId="0" borderId="0" xfId="0" applyNumberFormat="1"/>
    <xf numFmtId="3" fontId="27" fillId="0" borderId="3" xfId="0" applyNumberFormat="1" applyFont="1" applyBorder="1"/>
    <xf numFmtId="3" fontId="6" fillId="2" borderId="3" xfId="0" applyNumberFormat="1" applyFont="1" applyFill="1" applyBorder="1" applyAlignment="1">
      <alignment horizontal="right"/>
    </xf>
    <xf numFmtId="3" fontId="28" fillId="0" borderId="3" xfId="0" applyNumberFormat="1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3" fontId="3" fillId="2" borderId="3" xfId="0" applyNumberFormat="1" applyFont="1" applyFill="1" applyBorder="1" applyAlignment="1">
      <alignment horizontal="right" vertical="center"/>
    </xf>
    <xf numFmtId="3" fontId="6" fillId="2" borderId="3" xfId="0" applyNumberFormat="1" applyFont="1" applyFill="1" applyBorder="1" applyAlignment="1">
      <alignment horizontal="right" vertical="center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vertical="center" wrapText="1"/>
    </xf>
    <xf numFmtId="0" fontId="23" fillId="2" borderId="2" xfId="0" applyFont="1" applyFill="1" applyBorder="1" applyAlignment="1">
      <alignment vertical="center" wrapText="1"/>
    </xf>
    <xf numFmtId="0" fontId="23" fillId="2" borderId="4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left" vertical="center" wrapText="1" indent="1"/>
    </xf>
    <xf numFmtId="0" fontId="24" fillId="2" borderId="2" xfId="0" applyFont="1" applyFill="1" applyBorder="1" applyAlignment="1">
      <alignment horizontal="left" vertical="center" wrapText="1" indent="1"/>
    </xf>
    <xf numFmtId="0" fontId="24" fillId="2" borderId="4" xfId="0" applyFont="1" applyFill="1" applyBorder="1" applyAlignment="1">
      <alignment horizontal="left" vertical="center" wrapText="1" indent="1"/>
    </xf>
    <xf numFmtId="3" fontId="23" fillId="2" borderId="3" xfId="0" applyNumberFormat="1" applyFont="1" applyFill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topLeftCell="E4" workbookViewId="0">
      <selection activeCell="H8" sqref="H8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97" t="s">
        <v>93</v>
      </c>
      <c r="B1" s="97"/>
      <c r="C1" s="97"/>
      <c r="D1" s="97"/>
      <c r="E1" s="97"/>
      <c r="F1" s="97"/>
      <c r="G1" s="97"/>
      <c r="H1" s="97"/>
      <c r="I1" s="97"/>
      <c r="J1" s="97"/>
    </row>
    <row r="2" spans="1:10" ht="18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x14ac:dyDescent="0.25">
      <c r="A3" s="97" t="s">
        <v>17</v>
      </c>
      <c r="B3" s="97"/>
      <c r="C3" s="97"/>
      <c r="D3" s="97"/>
      <c r="E3" s="97"/>
      <c r="F3" s="97"/>
      <c r="G3" s="97"/>
      <c r="H3" s="97"/>
      <c r="I3" s="98"/>
      <c r="J3" s="98"/>
    </row>
    <row r="4" spans="1:10" ht="18" x14ac:dyDescent="0.25">
      <c r="A4" s="4"/>
      <c r="B4" s="4"/>
      <c r="C4" s="4"/>
      <c r="D4" s="4"/>
      <c r="E4" s="4"/>
      <c r="F4" s="4"/>
      <c r="G4" s="4"/>
      <c r="H4" s="4"/>
      <c r="I4" s="5"/>
      <c r="J4" s="5"/>
    </row>
    <row r="5" spans="1:10" ht="15.75" x14ac:dyDescent="0.25">
      <c r="A5" s="97" t="s">
        <v>23</v>
      </c>
      <c r="B5" s="99"/>
      <c r="C5" s="99"/>
      <c r="D5" s="99"/>
      <c r="E5" s="99"/>
      <c r="F5" s="99"/>
      <c r="G5" s="99"/>
      <c r="H5" s="99"/>
      <c r="I5" s="99"/>
      <c r="J5" s="99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3" t="s">
        <v>31</v>
      </c>
    </row>
    <row r="7" spans="1:10" ht="25.5" x14ac:dyDescent="0.25">
      <c r="A7" s="26"/>
      <c r="B7" s="27"/>
      <c r="C7" s="27"/>
      <c r="D7" s="28"/>
      <c r="E7" s="29"/>
      <c r="F7" s="36" t="s">
        <v>65</v>
      </c>
      <c r="G7" s="3" t="s">
        <v>66</v>
      </c>
      <c r="H7" s="3" t="s">
        <v>67</v>
      </c>
      <c r="I7" s="3" t="s">
        <v>38</v>
      </c>
      <c r="J7" s="3" t="s">
        <v>68</v>
      </c>
    </row>
    <row r="8" spans="1:10" x14ac:dyDescent="0.25">
      <c r="A8" s="100" t="s">
        <v>0</v>
      </c>
      <c r="B8" s="101"/>
      <c r="C8" s="101"/>
      <c r="D8" s="101"/>
      <c r="E8" s="102"/>
      <c r="F8" s="30">
        <v>129104.25</v>
      </c>
      <c r="G8" s="30">
        <f>G9</f>
        <v>204048</v>
      </c>
      <c r="H8" s="30">
        <f>H9</f>
        <v>267425</v>
      </c>
      <c r="I8" s="30">
        <f>I9</f>
        <v>267425</v>
      </c>
      <c r="J8" s="30">
        <f>J9</f>
        <v>267425</v>
      </c>
    </row>
    <row r="9" spans="1:10" x14ac:dyDescent="0.25">
      <c r="A9" s="103" t="s">
        <v>32</v>
      </c>
      <c r="B9" s="104"/>
      <c r="C9" s="104"/>
      <c r="D9" s="104"/>
      <c r="E9" s="96"/>
      <c r="F9" s="31">
        <v>129104.25</v>
      </c>
      <c r="G9" s="31">
        <f>' Račun prihoda i rashoda'!E11</f>
        <v>204048</v>
      </c>
      <c r="H9" s="31">
        <f>' Račun prihoda i rashoda'!F11</f>
        <v>267425</v>
      </c>
      <c r="I9" s="31">
        <f>' Račun prihoda i rashoda'!G11</f>
        <v>267425</v>
      </c>
      <c r="J9" s="31">
        <f>' Račun prihoda i rashoda'!H11</f>
        <v>267425</v>
      </c>
    </row>
    <row r="10" spans="1:10" x14ac:dyDescent="0.25">
      <c r="A10" s="95" t="s">
        <v>33</v>
      </c>
      <c r="B10" s="96"/>
      <c r="C10" s="96"/>
      <c r="D10" s="96"/>
      <c r="E10" s="96"/>
      <c r="F10" s="31">
        <v>0</v>
      </c>
      <c r="G10" s="31">
        <v>0</v>
      </c>
      <c r="H10" s="31">
        <v>0</v>
      </c>
      <c r="I10" s="31">
        <v>0</v>
      </c>
      <c r="J10" s="31">
        <v>0</v>
      </c>
    </row>
    <row r="11" spans="1:10" x14ac:dyDescent="0.25">
      <c r="A11" s="34" t="s">
        <v>1</v>
      </c>
      <c r="B11" s="42"/>
      <c r="C11" s="42"/>
      <c r="D11" s="42"/>
      <c r="E11" s="42"/>
      <c r="F11" s="30">
        <v>129528.49</v>
      </c>
      <c r="G11" s="30">
        <f>G12+G13</f>
        <v>204048</v>
      </c>
      <c r="H11" s="30">
        <f>H12+H13</f>
        <v>267425</v>
      </c>
      <c r="I11" s="30">
        <f>I12+I13</f>
        <v>267425</v>
      </c>
      <c r="J11" s="30">
        <f>J12+J13</f>
        <v>267425</v>
      </c>
    </row>
    <row r="12" spans="1:10" x14ac:dyDescent="0.25">
      <c r="A12" s="105" t="s">
        <v>34</v>
      </c>
      <c r="B12" s="104"/>
      <c r="C12" s="104"/>
      <c r="D12" s="104"/>
      <c r="E12" s="104"/>
      <c r="F12" s="31">
        <v>117852.97</v>
      </c>
      <c r="G12" s="31">
        <f>' Račun prihoda i rashoda'!E28</f>
        <v>166163</v>
      </c>
      <c r="H12" s="31">
        <f>' Račun prihoda i rashoda'!F28</f>
        <v>224100</v>
      </c>
      <c r="I12" s="31">
        <f>' Račun prihoda i rashoda'!G28</f>
        <v>224100</v>
      </c>
      <c r="J12" s="31">
        <f>' Račun prihoda i rashoda'!H28</f>
        <v>224100</v>
      </c>
    </row>
    <row r="13" spans="1:10" x14ac:dyDescent="0.25">
      <c r="A13" s="95" t="s">
        <v>35</v>
      </c>
      <c r="B13" s="96"/>
      <c r="C13" s="96"/>
      <c r="D13" s="96"/>
      <c r="E13" s="96"/>
      <c r="F13" s="31">
        <v>11675.52</v>
      </c>
      <c r="G13" s="31">
        <f>' Račun prihoda i rashoda'!E32</f>
        <v>37885</v>
      </c>
      <c r="H13" s="31">
        <f>' Račun prihoda i rashoda'!F32</f>
        <v>43325</v>
      </c>
      <c r="I13" s="31">
        <f>' Račun prihoda i rashoda'!G32</f>
        <v>43325</v>
      </c>
      <c r="J13" s="31">
        <f>' Račun prihoda i rashoda'!H32</f>
        <v>43325</v>
      </c>
    </row>
    <row r="14" spans="1:10" x14ac:dyDescent="0.25">
      <c r="A14" s="106" t="s">
        <v>57</v>
      </c>
      <c r="B14" s="101"/>
      <c r="C14" s="101"/>
      <c r="D14" s="101"/>
      <c r="E14" s="101"/>
      <c r="F14" s="30">
        <v>-424.24000000000524</v>
      </c>
      <c r="G14" s="30">
        <f t="shared" ref="G14" si="0">G8-G11</f>
        <v>0</v>
      </c>
      <c r="H14" s="30">
        <f t="shared" ref="H14:J14" si="1">H8-H11</f>
        <v>0</v>
      </c>
      <c r="I14" s="30">
        <f t="shared" si="1"/>
        <v>0</v>
      </c>
      <c r="J14" s="30">
        <f t="shared" si="1"/>
        <v>0</v>
      </c>
    </row>
    <row r="15" spans="1:10" ht="18" x14ac:dyDescent="0.25">
      <c r="A15" s="4"/>
      <c r="B15" s="20"/>
      <c r="C15" s="20"/>
      <c r="D15" s="20"/>
      <c r="E15" s="20"/>
      <c r="F15" s="20"/>
      <c r="G15" s="20"/>
      <c r="H15" s="21"/>
      <c r="I15" s="21"/>
      <c r="J15" s="21"/>
    </row>
    <row r="16" spans="1:10" ht="15.75" x14ac:dyDescent="0.25">
      <c r="A16" s="97" t="s">
        <v>24</v>
      </c>
      <c r="B16" s="99"/>
      <c r="C16" s="99"/>
      <c r="D16" s="99"/>
      <c r="E16" s="99"/>
      <c r="F16" s="99"/>
      <c r="G16" s="99"/>
      <c r="H16" s="99"/>
      <c r="I16" s="99"/>
      <c r="J16" s="99"/>
    </row>
    <row r="17" spans="1:10" ht="18" x14ac:dyDescent="0.25">
      <c r="A17" s="4"/>
      <c r="B17" s="20"/>
      <c r="C17" s="20"/>
      <c r="D17" s="20"/>
      <c r="E17" s="20"/>
      <c r="F17" s="20"/>
      <c r="G17" s="20"/>
      <c r="H17" s="21"/>
      <c r="I17" s="21"/>
      <c r="J17" s="21"/>
    </row>
    <row r="18" spans="1:10" ht="25.5" x14ac:dyDescent="0.25">
      <c r="A18" s="26"/>
      <c r="B18" s="27"/>
      <c r="C18" s="27"/>
      <c r="D18" s="28"/>
      <c r="E18" s="29"/>
      <c r="F18" s="3" t="s">
        <v>65</v>
      </c>
      <c r="G18" s="3" t="s">
        <v>66</v>
      </c>
      <c r="H18" s="3" t="s">
        <v>67</v>
      </c>
      <c r="I18" s="3" t="s">
        <v>38</v>
      </c>
      <c r="J18" s="3" t="s">
        <v>68</v>
      </c>
    </row>
    <row r="19" spans="1:10" x14ac:dyDescent="0.25">
      <c r="A19" s="95" t="s">
        <v>36</v>
      </c>
      <c r="B19" s="96"/>
      <c r="C19" s="96"/>
      <c r="D19" s="96"/>
      <c r="E19" s="96"/>
      <c r="F19" s="31">
        <v>0</v>
      </c>
      <c r="G19" s="31">
        <v>0</v>
      </c>
      <c r="H19" s="31"/>
      <c r="I19" s="31"/>
      <c r="J19" s="43"/>
    </row>
    <row r="20" spans="1:10" x14ac:dyDescent="0.25">
      <c r="A20" s="95" t="s">
        <v>37</v>
      </c>
      <c r="B20" s="96"/>
      <c r="C20" s="96"/>
      <c r="D20" s="96"/>
      <c r="E20" s="96"/>
      <c r="F20" s="31">
        <v>0</v>
      </c>
      <c r="G20" s="31">
        <v>0</v>
      </c>
      <c r="H20" s="31"/>
      <c r="I20" s="31"/>
      <c r="J20" s="43"/>
    </row>
    <row r="21" spans="1:10" x14ac:dyDescent="0.25">
      <c r="A21" s="106" t="s">
        <v>2</v>
      </c>
      <c r="B21" s="101"/>
      <c r="C21" s="101"/>
      <c r="D21" s="101"/>
      <c r="E21" s="101"/>
      <c r="F21" s="30">
        <f>F19-F20</f>
        <v>0</v>
      </c>
      <c r="G21" s="30">
        <f t="shared" ref="G21:J21" si="2">G19-G20</f>
        <v>0</v>
      </c>
      <c r="H21" s="30">
        <f t="shared" si="2"/>
        <v>0</v>
      </c>
      <c r="I21" s="30">
        <f t="shared" si="2"/>
        <v>0</v>
      </c>
      <c r="J21" s="30">
        <f t="shared" si="2"/>
        <v>0</v>
      </c>
    </row>
    <row r="22" spans="1:10" x14ac:dyDescent="0.25">
      <c r="A22" s="106" t="s">
        <v>58</v>
      </c>
      <c r="B22" s="101"/>
      <c r="C22" s="101"/>
      <c r="D22" s="101"/>
      <c r="E22" s="101"/>
      <c r="F22" s="30">
        <f>F14+F21</f>
        <v>-424.24000000000524</v>
      </c>
      <c r="G22" s="30">
        <f t="shared" ref="G22:J22" si="3">G14+G21</f>
        <v>0</v>
      </c>
      <c r="H22" s="30">
        <f t="shared" si="3"/>
        <v>0</v>
      </c>
      <c r="I22" s="30">
        <f t="shared" si="3"/>
        <v>0</v>
      </c>
      <c r="J22" s="30">
        <f t="shared" si="3"/>
        <v>0</v>
      </c>
    </row>
    <row r="23" spans="1:10" ht="18" x14ac:dyDescent="0.25">
      <c r="A23" s="19"/>
      <c r="B23" s="20"/>
      <c r="C23" s="20"/>
      <c r="D23" s="20"/>
      <c r="E23" s="20"/>
      <c r="F23" s="20"/>
      <c r="G23" s="20"/>
      <c r="H23" s="21"/>
      <c r="I23" s="21"/>
      <c r="J23" s="21"/>
    </row>
    <row r="24" spans="1:10" ht="15.75" x14ac:dyDescent="0.25">
      <c r="A24" s="97" t="s">
        <v>59</v>
      </c>
      <c r="B24" s="99"/>
      <c r="C24" s="99"/>
      <c r="D24" s="99"/>
      <c r="E24" s="99"/>
      <c r="F24" s="99"/>
      <c r="G24" s="99"/>
      <c r="H24" s="99"/>
      <c r="I24" s="99"/>
      <c r="J24" s="99"/>
    </row>
    <row r="25" spans="1:10" ht="15.75" x14ac:dyDescent="0.25">
      <c r="A25" s="40"/>
      <c r="B25" s="41"/>
      <c r="C25" s="41"/>
      <c r="D25" s="41"/>
      <c r="E25" s="41"/>
      <c r="F25" s="41"/>
      <c r="G25" s="41"/>
      <c r="H25" s="41"/>
      <c r="I25" s="41"/>
      <c r="J25" s="41"/>
    </row>
    <row r="26" spans="1:10" ht="25.5" x14ac:dyDescent="0.25">
      <c r="A26" s="26"/>
      <c r="B26" s="27"/>
      <c r="C26" s="27"/>
      <c r="D26" s="28"/>
      <c r="E26" s="29"/>
      <c r="F26" s="3" t="s">
        <v>65</v>
      </c>
      <c r="G26" s="3" t="s">
        <v>66</v>
      </c>
      <c r="H26" s="3" t="s">
        <v>67</v>
      </c>
      <c r="I26" s="3" t="s">
        <v>38</v>
      </c>
      <c r="J26" s="3" t="s">
        <v>68</v>
      </c>
    </row>
    <row r="27" spans="1:10" ht="15" customHeight="1" x14ac:dyDescent="0.25">
      <c r="A27" s="109" t="s">
        <v>60</v>
      </c>
      <c r="B27" s="110"/>
      <c r="C27" s="110"/>
      <c r="D27" s="110"/>
      <c r="E27" s="111"/>
      <c r="F27" s="44">
        <v>-1597.95</v>
      </c>
      <c r="G27" s="44">
        <v>0</v>
      </c>
      <c r="H27" s="44">
        <v>0</v>
      </c>
      <c r="I27" s="44">
        <v>0</v>
      </c>
      <c r="J27" s="45">
        <v>0</v>
      </c>
    </row>
    <row r="28" spans="1:10" ht="15" customHeight="1" x14ac:dyDescent="0.25">
      <c r="A28" s="106" t="s">
        <v>61</v>
      </c>
      <c r="B28" s="101"/>
      <c r="C28" s="101"/>
      <c r="D28" s="101"/>
      <c r="E28" s="101"/>
      <c r="F28" s="46">
        <f>F22+F27</f>
        <v>-2022.1900000000053</v>
      </c>
      <c r="G28" s="46">
        <f t="shared" ref="G28:J28" si="4">G22+G27</f>
        <v>0</v>
      </c>
      <c r="H28" s="46">
        <f t="shared" si="4"/>
        <v>0</v>
      </c>
      <c r="I28" s="46">
        <f t="shared" si="4"/>
        <v>0</v>
      </c>
      <c r="J28" s="47">
        <f t="shared" si="4"/>
        <v>0</v>
      </c>
    </row>
    <row r="29" spans="1:10" ht="45" customHeight="1" x14ac:dyDescent="0.25">
      <c r="A29" s="100" t="s">
        <v>62</v>
      </c>
      <c r="B29" s="112"/>
      <c r="C29" s="112"/>
      <c r="D29" s="112"/>
      <c r="E29" s="113"/>
      <c r="F29" s="46">
        <f>F14+F21+F27-F28</f>
        <v>0</v>
      </c>
      <c r="G29" s="46">
        <f t="shared" ref="G29:J29" si="5">G14+G21+G27-G28</f>
        <v>0</v>
      </c>
      <c r="H29" s="46">
        <f t="shared" si="5"/>
        <v>0</v>
      </c>
      <c r="I29" s="46">
        <f t="shared" si="5"/>
        <v>0</v>
      </c>
      <c r="J29" s="47">
        <f t="shared" si="5"/>
        <v>0</v>
      </c>
    </row>
    <row r="30" spans="1:10" ht="15.75" x14ac:dyDescent="0.25">
      <c r="A30" s="48"/>
      <c r="B30" s="49"/>
      <c r="C30" s="49"/>
      <c r="D30" s="49"/>
      <c r="E30" s="49"/>
      <c r="F30" s="49"/>
      <c r="G30" s="49"/>
      <c r="H30" s="49"/>
      <c r="I30" s="49"/>
      <c r="J30" s="49"/>
    </row>
    <row r="31" spans="1:10" ht="15.75" x14ac:dyDescent="0.25">
      <c r="A31" s="114" t="s">
        <v>56</v>
      </c>
      <c r="B31" s="114"/>
      <c r="C31" s="114"/>
      <c r="D31" s="114"/>
      <c r="E31" s="114"/>
      <c r="F31" s="114"/>
      <c r="G31" s="114"/>
      <c r="H31" s="114"/>
      <c r="I31" s="114"/>
      <c r="J31" s="114"/>
    </row>
    <row r="32" spans="1:10" ht="18" x14ac:dyDescent="0.25">
      <c r="A32" s="50"/>
      <c r="B32" s="51"/>
      <c r="C32" s="51"/>
      <c r="D32" s="51"/>
      <c r="E32" s="51"/>
      <c r="F32" s="51"/>
      <c r="G32" s="51"/>
      <c r="H32" s="52"/>
      <c r="I32" s="52"/>
      <c r="J32" s="52"/>
    </row>
    <row r="33" spans="1:10" ht="25.5" x14ac:dyDescent="0.25">
      <c r="A33" s="53"/>
      <c r="B33" s="54"/>
      <c r="C33" s="54"/>
      <c r="D33" s="55"/>
      <c r="E33" s="56"/>
      <c r="F33" s="3" t="s">
        <v>65</v>
      </c>
      <c r="G33" s="3" t="s">
        <v>66</v>
      </c>
      <c r="H33" s="3" t="s">
        <v>67</v>
      </c>
      <c r="I33" s="3" t="s">
        <v>38</v>
      </c>
      <c r="J33" s="3" t="s">
        <v>68</v>
      </c>
    </row>
    <row r="34" spans="1:10" x14ac:dyDescent="0.25">
      <c r="A34" s="109" t="s">
        <v>60</v>
      </c>
      <c r="B34" s="110"/>
      <c r="C34" s="110"/>
      <c r="D34" s="110"/>
      <c r="E34" s="111"/>
      <c r="F34" s="44">
        <v>0</v>
      </c>
      <c r="G34" s="44">
        <f>F37</f>
        <v>0</v>
      </c>
      <c r="H34" s="44">
        <f>G37</f>
        <v>0</v>
      </c>
      <c r="I34" s="44">
        <f>H37</f>
        <v>0</v>
      </c>
      <c r="J34" s="45">
        <f>I37</f>
        <v>0</v>
      </c>
    </row>
    <row r="35" spans="1:10" ht="28.5" customHeight="1" x14ac:dyDescent="0.25">
      <c r="A35" s="109" t="s">
        <v>63</v>
      </c>
      <c r="B35" s="110"/>
      <c r="C35" s="110"/>
      <c r="D35" s="110"/>
      <c r="E35" s="111"/>
      <c r="F35" s="44">
        <v>0</v>
      </c>
      <c r="G35" s="44">
        <v>0</v>
      </c>
      <c r="H35" s="44">
        <v>0</v>
      </c>
      <c r="I35" s="44">
        <v>0</v>
      </c>
      <c r="J35" s="45">
        <v>0</v>
      </c>
    </row>
    <row r="36" spans="1:10" x14ac:dyDescent="0.25">
      <c r="A36" s="109" t="s">
        <v>64</v>
      </c>
      <c r="B36" s="115"/>
      <c r="C36" s="115"/>
      <c r="D36" s="115"/>
      <c r="E36" s="116"/>
      <c r="F36" s="44">
        <v>0</v>
      </c>
      <c r="G36" s="44">
        <v>0</v>
      </c>
      <c r="H36" s="44">
        <v>0</v>
      </c>
      <c r="I36" s="44">
        <v>0</v>
      </c>
      <c r="J36" s="45">
        <v>0</v>
      </c>
    </row>
    <row r="37" spans="1:10" ht="15" customHeight="1" x14ac:dyDescent="0.25">
      <c r="A37" s="106" t="s">
        <v>61</v>
      </c>
      <c r="B37" s="101"/>
      <c r="C37" s="101"/>
      <c r="D37" s="101"/>
      <c r="E37" s="101"/>
      <c r="F37" s="32">
        <f>F34-F35+F36</f>
        <v>0</v>
      </c>
      <c r="G37" s="32">
        <f t="shared" ref="G37:J37" si="6">G34-G35+G36</f>
        <v>0</v>
      </c>
      <c r="H37" s="32">
        <f t="shared" si="6"/>
        <v>0</v>
      </c>
      <c r="I37" s="32">
        <f t="shared" si="6"/>
        <v>0</v>
      </c>
      <c r="J37" s="57">
        <f t="shared" si="6"/>
        <v>0</v>
      </c>
    </row>
    <row r="38" spans="1:10" ht="17.25" customHeight="1" x14ac:dyDescent="0.25"/>
    <row r="39" spans="1:10" x14ac:dyDescent="0.25">
      <c r="A39" s="107"/>
      <c r="B39" s="108"/>
      <c r="C39" s="108"/>
      <c r="D39" s="108"/>
      <c r="E39" s="108"/>
      <c r="F39" s="108"/>
      <c r="G39" s="108"/>
      <c r="H39" s="108"/>
      <c r="I39" s="108"/>
      <c r="J39" s="108"/>
    </row>
    <row r="40" spans="1:10" ht="9" customHeight="1" x14ac:dyDescent="0.25"/>
  </sheetData>
  <mergeCells count="24"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C7" workbookViewId="0">
      <selection activeCell="H15" sqref="H1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97" t="s">
        <v>93</v>
      </c>
      <c r="B1" s="97"/>
      <c r="C1" s="97"/>
      <c r="D1" s="97"/>
      <c r="E1" s="97"/>
      <c r="F1" s="97"/>
      <c r="G1" s="97"/>
      <c r="H1" s="97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97" t="s">
        <v>17</v>
      </c>
      <c r="B3" s="97"/>
      <c r="C3" s="97"/>
      <c r="D3" s="97"/>
      <c r="E3" s="97"/>
      <c r="F3" s="97"/>
      <c r="G3" s="97"/>
      <c r="H3" s="97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97" t="s">
        <v>4</v>
      </c>
      <c r="B5" s="97"/>
      <c r="C5" s="97"/>
      <c r="D5" s="97"/>
      <c r="E5" s="97"/>
      <c r="F5" s="97"/>
      <c r="G5" s="97"/>
      <c r="H5" s="97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15.75" customHeight="1" x14ac:dyDescent="0.25">
      <c r="A7" s="97" t="s">
        <v>39</v>
      </c>
      <c r="B7" s="97"/>
      <c r="C7" s="97"/>
      <c r="D7" s="97"/>
      <c r="E7" s="97"/>
      <c r="F7" s="97"/>
      <c r="G7" s="97"/>
      <c r="H7" s="97"/>
    </row>
    <row r="8" spans="1:8" ht="18" x14ac:dyDescent="0.25">
      <c r="A8" s="4"/>
      <c r="B8" s="4"/>
      <c r="C8" s="4"/>
      <c r="D8" s="4"/>
      <c r="E8" s="4"/>
      <c r="F8" s="4"/>
      <c r="G8" s="5"/>
      <c r="H8" s="5"/>
    </row>
    <row r="9" spans="1:8" ht="25.5" x14ac:dyDescent="0.25">
      <c r="A9" s="18" t="s">
        <v>5</v>
      </c>
      <c r="B9" s="17" t="s">
        <v>6</v>
      </c>
      <c r="C9" s="17" t="s">
        <v>3</v>
      </c>
      <c r="D9" s="17" t="s">
        <v>65</v>
      </c>
      <c r="E9" s="18" t="s">
        <v>66</v>
      </c>
      <c r="F9" s="18" t="s">
        <v>69</v>
      </c>
      <c r="G9" s="18" t="s">
        <v>30</v>
      </c>
      <c r="H9" s="18" t="s">
        <v>70</v>
      </c>
    </row>
    <row r="10" spans="1:8" x14ac:dyDescent="0.25">
      <c r="A10" s="36"/>
      <c r="B10" s="37"/>
      <c r="C10" s="35" t="s">
        <v>0</v>
      </c>
      <c r="D10" s="74">
        <f>D11+D16</f>
        <v>129104.25</v>
      </c>
      <c r="E10" s="70">
        <f>E11+E16</f>
        <v>204048</v>
      </c>
      <c r="F10" s="72">
        <f>F11</f>
        <v>267425</v>
      </c>
      <c r="G10" s="72">
        <f>G11</f>
        <v>267425</v>
      </c>
      <c r="H10" s="72">
        <f>H11</f>
        <v>267425</v>
      </c>
    </row>
    <row r="11" spans="1:8" ht="15.75" customHeight="1" x14ac:dyDescent="0.25">
      <c r="A11" s="11">
        <v>6</v>
      </c>
      <c r="B11" s="11"/>
      <c r="C11" s="11" t="s">
        <v>7</v>
      </c>
      <c r="D11" s="68">
        <f>SUM(D12:D15)</f>
        <v>129104.25</v>
      </c>
      <c r="E11" s="68">
        <f>SUM(E12:E15)</f>
        <v>204048</v>
      </c>
      <c r="F11" s="68">
        <f>F12+F13+F14+F15</f>
        <v>267425</v>
      </c>
      <c r="G11" s="68">
        <f>G12+G13+G14+G15</f>
        <v>267425</v>
      </c>
      <c r="H11" s="68">
        <f>H12+H13+H14+H15</f>
        <v>267425</v>
      </c>
    </row>
    <row r="12" spans="1:8" ht="38.25" x14ac:dyDescent="0.25">
      <c r="A12" s="11"/>
      <c r="B12" s="15">
        <v>63</v>
      </c>
      <c r="C12" s="62" t="s">
        <v>26</v>
      </c>
      <c r="D12" s="8">
        <v>1128.1400000000001</v>
      </c>
      <c r="E12" s="9">
        <v>17950</v>
      </c>
      <c r="F12" s="9">
        <v>17950</v>
      </c>
      <c r="G12" s="9">
        <v>17950</v>
      </c>
      <c r="H12" s="9">
        <v>17950</v>
      </c>
    </row>
    <row r="13" spans="1:8" ht="64.5" x14ac:dyDescent="0.25">
      <c r="A13" s="12"/>
      <c r="B13" s="12">
        <v>65</v>
      </c>
      <c r="C13" s="63" t="s">
        <v>71</v>
      </c>
      <c r="D13" s="8">
        <v>0</v>
      </c>
      <c r="E13" s="9">
        <v>398</v>
      </c>
      <c r="F13" s="9">
        <v>400</v>
      </c>
      <c r="G13" s="9">
        <v>400</v>
      </c>
      <c r="H13" s="9">
        <v>400</v>
      </c>
    </row>
    <row r="14" spans="1:8" ht="51.75" x14ac:dyDescent="0.25">
      <c r="A14" s="12"/>
      <c r="B14" s="12">
        <v>66</v>
      </c>
      <c r="C14" s="63" t="s">
        <v>72</v>
      </c>
      <c r="D14" s="8">
        <v>8791</v>
      </c>
      <c r="E14" s="9">
        <v>1280</v>
      </c>
      <c r="F14" s="64">
        <v>1296</v>
      </c>
      <c r="G14" s="64">
        <v>1296</v>
      </c>
      <c r="H14" s="64">
        <v>1296</v>
      </c>
    </row>
    <row r="15" spans="1:8" ht="38.25" x14ac:dyDescent="0.25">
      <c r="A15" s="12"/>
      <c r="B15" s="12">
        <v>67</v>
      </c>
      <c r="C15" s="15" t="s">
        <v>27</v>
      </c>
      <c r="D15" s="8">
        <v>119185.11</v>
      </c>
      <c r="E15" s="9">
        <v>184420</v>
      </c>
      <c r="F15" s="64">
        <v>247779</v>
      </c>
      <c r="G15" s="64">
        <v>247779</v>
      </c>
      <c r="H15" s="64">
        <v>247779</v>
      </c>
    </row>
    <row r="16" spans="1:8" ht="25.5" x14ac:dyDescent="0.25">
      <c r="A16" s="14">
        <v>7</v>
      </c>
      <c r="B16" s="14"/>
      <c r="C16" s="22" t="s">
        <v>8</v>
      </c>
      <c r="D16" s="65">
        <v>0</v>
      </c>
      <c r="E16" s="69">
        <v>0</v>
      </c>
      <c r="F16" s="69">
        <v>0</v>
      </c>
      <c r="G16" s="69">
        <v>0</v>
      </c>
      <c r="H16" s="69">
        <v>0</v>
      </c>
    </row>
    <row r="17" spans="1:8" ht="38.25" x14ac:dyDescent="0.25">
      <c r="A17" s="15"/>
      <c r="B17" s="15">
        <v>72</v>
      </c>
      <c r="C17" s="23" t="s">
        <v>25</v>
      </c>
      <c r="D17" s="8">
        <v>0</v>
      </c>
      <c r="E17" s="64">
        <v>0</v>
      </c>
      <c r="F17" s="64">
        <v>0</v>
      </c>
      <c r="G17" s="64">
        <v>0</v>
      </c>
      <c r="H17" s="64">
        <v>0</v>
      </c>
    </row>
    <row r="18" spans="1:8" x14ac:dyDescent="0.25">
      <c r="A18" s="58"/>
      <c r="B18" s="58"/>
      <c r="C18" s="59"/>
      <c r="D18" s="60"/>
      <c r="E18" s="60"/>
      <c r="F18" s="60"/>
      <c r="G18" s="60"/>
      <c r="H18" s="61"/>
    </row>
    <row r="19" spans="1:8" x14ac:dyDescent="0.25">
      <c r="A19" s="58"/>
      <c r="B19" s="58"/>
      <c r="C19" s="59"/>
      <c r="D19" s="60"/>
      <c r="E19" s="60"/>
      <c r="F19" s="60"/>
      <c r="G19" s="60"/>
      <c r="H19" s="61"/>
    </row>
    <row r="20" spans="1:8" x14ac:dyDescent="0.25">
      <c r="A20" s="58"/>
      <c r="B20" s="58"/>
      <c r="C20" s="59"/>
      <c r="D20" s="60"/>
      <c r="E20" s="60"/>
      <c r="F20" s="60"/>
      <c r="G20" s="60"/>
      <c r="H20" s="61"/>
    </row>
    <row r="21" spans="1:8" x14ac:dyDescent="0.25">
      <c r="A21" s="58"/>
      <c r="B21" s="58"/>
      <c r="C21" s="59"/>
      <c r="D21" s="60"/>
      <c r="E21" s="60"/>
      <c r="F21" s="60"/>
      <c r="G21" s="60"/>
      <c r="H21" s="61"/>
    </row>
    <row r="24" spans="1:8" ht="15.75" x14ac:dyDescent="0.25">
      <c r="A24" s="97" t="s">
        <v>40</v>
      </c>
      <c r="B24" s="117"/>
      <c r="C24" s="117"/>
      <c r="D24" s="117"/>
      <c r="E24" s="117"/>
      <c r="F24" s="117"/>
      <c r="G24" s="117"/>
      <c r="H24" s="117"/>
    </row>
    <row r="25" spans="1:8" ht="18" x14ac:dyDescent="0.25">
      <c r="A25" s="4"/>
      <c r="B25" s="4"/>
      <c r="C25" s="4"/>
      <c r="D25" s="4"/>
      <c r="E25" s="4"/>
      <c r="F25" s="4"/>
      <c r="G25" s="5"/>
      <c r="H25" s="5"/>
    </row>
    <row r="26" spans="1:8" ht="25.5" x14ac:dyDescent="0.25">
      <c r="A26" s="18" t="s">
        <v>5</v>
      </c>
      <c r="B26" s="17" t="s">
        <v>6</v>
      </c>
      <c r="C26" s="17" t="s">
        <v>9</v>
      </c>
      <c r="D26" s="17" t="s">
        <v>65</v>
      </c>
      <c r="E26" s="18" t="s">
        <v>66</v>
      </c>
      <c r="F26" s="18" t="s">
        <v>69</v>
      </c>
      <c r="G26" s="18" t="s">
        <v>30</v>
      </c>
      <c r="H26" s="18" t="s">
        <v>70</v>
      </c>
    </row>
    <row r="27" spans="1:8" x14ac:dyDescent="0.25">
      <c r="A27" s="36"/>
      <c r="B27" s="37"/>
      <c r="C27" s="35" t="s">
        <v>1</v>
      </c>
      <c r="D27" s="66">
        <f>D28+D32</f>
        <v>129528.49</v>
      </c>
      <c r="E27" s="72">
        <f>E28+E32</f>
        <v>204048</v>
      </c>
      <c r="F27" s="72">
        <f>F28+F32</f>
        <v>267425</v>
      </c>
      <c r="G27" s="72">
        <f>G28+G32</f>
        <v>267425</v>
      </c>
      <c r="H27" s="72">
        <f>H28+H32</f>
        <v>267425</v>
      </c>
    </row>
    <row r="28" spans="1:8" ht="15.75" customHeight="1" x14ac:dyDescent="0.25">
      <c r="A28" s="11">
        <v>3</v>
      </c>
      <c r="B28" s="11"/>
      <c r="C28" s="11" t="s">
        <v>10</v>
      </c>
      <c r="D28" s="65">
        <f>SUM(D29:D31)</f>
        <v>117852.97</v>
      </c>
      <c r="E28" s="68">
        <f>SUM(E29:E31)</f>
        <v>166163</v>
      </c>
      <c r="F28" s="68">
        <f>F29+F30+F31</f>
        <v>224100</v>
      </c>
      <c r="G28" s="68">
        <f>G29+G30+G31</f>
        <v>224100</v>
      </c>
      <c r="H28" s="68">
        <f>H29+H30+H31</f>
        <v>224100</v>
      </c>
    </row>
    <row r="29" spans="1:8" ht="15.75" customHeight="1" x14ac:dyDescent="0.25">
      <c r="A29" s="11"/>
      <c r="B29" s="15">
        <v>31</v>
      </c>
      <c r="C29" s="15" t="s">
        <v>11</v>
      </c>
      <c r="D29" s="79">
        <v>83445.53</v>
      </c>
      <c r="E29" s="9">
        <v>84331</v>
      </c>
      <c r="F29" s="9">
        <v>132711</v>
      </c>
      <c r="G29" s="9">
        <v>132711</v>
      </c>
      <c r="H29" s="9">
        <v>132711</v>
      </c>
    </row>
    <row r="30" spans="1:8" x14ac:dyDescent="0.25">
      <c r="A30" s="12"/>
      <c r="B30" s="12">
        <v>32</v>
      </c>
      <c r="C30" s="12" t="s">
        <v>20</v>
      </c>
      <c r="D30" s="79">
        <v>34086.67</v>
      </c>
      <c r="E30" s="9">
        <v>81282</v>
      </c>
      <c r="F30" s="9">
        <v>90839</v>
      </c>
      <c r="G30" s="9">
        <v>90839</v>
      </c>
      <c r="H30" s="9">
        <v>90839</v>
      </c>
    </row>
    <row r="31" spans="1:8" x14ac:dyDescent="0.25">
      <c r="A31" s="12"/>
      <c r="B31" s="75">
        <v>34</v>
      </c>
      <c r="C31" s="78" t="s">
        <v>73</v>
      </c>
      <c r="D31" s="79">
        <v>320.77</v>
      </c>
      <c r="E31" s="9">
        <v>550</v>
      </c>
      <c r="F31" s="9">
        <v>550</v>
      </c>
      <c r="G31" s="9">
        <v>550</v>
      </c>
      <c r="H31" s="9">
        <v>550</v>
      </c>
    </row>
    <row r="32" spans="1:8" ht="25.5" x14ac:dyDescent="0.25">
      <c r="A32" s="14">
        <v>4</v>
      </c>
      <c r="B32" s="14"/>
      <c r="C32" s="22" t="s">
        <v>12</v>
      </c>
      <c r="D32" s="65">
        <f>SUM(D33:D33)</f>
        <v>11675.52</v>
      </c>
      <c r="E32" s="68">
        <f>SUM(E33:E33)</f>
        <v>37885</v>
      </c>
      <c r="F32" s="68">
        <f>F33</f>
        <v>43325</v>
      </c>
      <c r="G32" s="68">
        <f>G33</f>
        <v>43325</v>
      </c>
      <c r="H32" s="68">
        <f>H33</f>
        <v>43325</v>
      </c>
    </row>
    <row r="33" spans="1:8" ht="38.25" x14ac:dyDescent="0.25">
      <c r="A33" s="76"/>
      <c r="B33" s="77">
        <v>42</v>
      </c>
      <c r="C33" s="23" t="s">
        <v>28</v>
      </c>
      <c r="D33" s="80">
        <v>11675.52</v>
      </c>
      <c r="E33" s="80">
        <v>37885</v>
      </c>
      <c r="F33" s="80">
        <v>43325</v>
      </c>
      <c r="G33" s="80">
        <v>43325</v>
      </c>
      <c r="H33" s="80">
        <v>43325</v>
      </c>
    </row>
    <row r="35" spans="1:8" x14ac:dyDescent="0.25">
      <c r="F35" s="88"/>
    </row>
  </sheetData>
  <mergeCells count="5">
    <mergeCell ref="A24:H24"/>
    <mergeCell ref="A1:H1"/>
    <mergeCell ref="A3:H3"/>
    <mergeCell ref="A5:H5"/>
    <mergeCell ref="A7:H7"/>
  </mergeCells>
  <pageMargins left="0.7" right="0.7" top="0.75" bottom="0.75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6"/>
  <sheetViews>
    <sheetView topLeftCell="A19" workbookViewId="0">
      <selection activeCell="A25" sqref="A25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97" t="s">
        <v>93</v>
      </c>
      <c r="B1" s="97"/>
      <c r="C1" s="97"/>
      <c r="D1" s="97"/>
      <c r="E1" s="97"/>
      <c r="F1" s="97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customHeight="1" x14ac:dyDescent="0.25">
      <c r="A3" s="97" t="s">
        <v>17</v>
      </c>
      <c r="B3" s="97"/>
      <c r="C3" s="97"/>
      <c r="D3" s="97"/>
      <c r="E3" s="97"/>
      <c r="F3" s="97"/>
    </row>
    <row r="4" spans="1:6" ht="18" x14ac:dyDescent="0.25">
      <c r="B4" s="4"/>
      <c r="C4" s="4"/>
      <c r="D4" s="4"/>
      <c r="E4" s="5"/>
      <c r="F4" s="5"/>
    </row>
    <row r="5" spans="1:6" ht="18" customHeight="1" x14ac:dyDescent="0.25">
      <c r="A5" s="97" t="s">
        <v>4</v>
      </c>
      <c r="B5" s="97"/>
      <c r="C5" s="97"/>
      <c r="D5" s="97"/>
      <c r="E5" s="97"/>
      <c r="F5" s="97"/>
    </row>
    <row r="6" spans="1:6" ht="18" x14ac:dyDescent="0.25">
      <c r="A6" s="4"/>
      <c r="B6" s="4"/>
      <c r="C6" s="4"/>
      <c r="D6" s="4"/>
      <c r="E6" s="5"/>
      <c r="F6" s="5"/>
    </row>
    <row r="7" spans="1:6" ht="15.75" customHeight="1" x14ac:dyDescent="0.25">
      <c r="A7" s="97" t="s">
        <v>41</v>
      </c>
      <c r="B7" s="97"/>
      <c r="C7" s="97"/>
      <c r="D7" s="97"/>
      <c r="E7" s="97"/>
      <c r="F7" s="97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18" t="s">
        <v>43</v>
      </c>
      <c r="B9" s="17" t="s">
        <v>65</v>
      </c>
      <c r="C9" s="18" t="s">
        <v>66</v>
      </c>
      <c r="D9" s="18" t="s">
        <v>69</v>
      </c>
      <c r="E9" s="18" t="s">
        <v>30</v>
      </c>
      <c r="F9" s="18" t="s">
        <v>70</v>
      </c>
    </row>
    <row r="10" spans="1:6" x14ac:dyDescent="0.25">
      <c r="A10" s="38" t="s">
        <v>0</v>
      </c>
      <c r="B10" s="31">
        <f>B11+B13+B15+B17+B19</f>
        <v>129104.25</v>
      </c>
      <c r="C10" s="72">
        <f>C11+C13+C15+C17+C19</f>
        <v>204048</v>
      </c>
      <c r="D10" s="72">
        <f>D11+D13+D15+D17+D19</f>
        <v>267425</v>
      </c>
      <c r="E10" s="72">
        <f>E11+E13+E15+E17+E19</f>
        <v>267425</v>
      </c>
      <c r="F10" s="72">
        <f>F11+F13+F15+F17+F19</f>
        <v>267425</v>
      </c>
    </row>
    <row r="11" spans="1:6" x14ac:dyDescent="0.25">
      <c r="A11" s="11" t="s">
        <v>46</v>
      </c>
      <c r="B11" s="89">
        <f>B12</f>
        <v>119185.11</v>
      </c>
      <c r="C11" s="73">
        <f>C12</f>
        <v>184420</v>
      </c>
      <c r="D11" s="9">
        <f>D12</f>
        <v>247779</v>
      </c>
      <c r="E11" s="9">
        <f>E12</f>
        <v>247779</v>
      </c>
      <c r="F11" s="9">
        <f>F12</f>
        <v>247779</v>
      </c>
    </row>
    <row r="12" spans="1:6" x14ac:dyDescent="0.25">
      <c r="A12" s="81" t="s">
        <v>74</v>
      </c>
      <c r="B12" s="89">
        <v>119185.11</v>
      </c>
      <c r="C12" s="9">
        <v>184420</v>
      </c>
      <c r="D12" s="9">
        <v>247779</v>
      </c>
      <c r="E12" s="9">
        <v>247779</v>
      </c>
      <c r="F12" s="9">
        <v>247779</v>
      </c>
    </row>
    <row r="13" spans="1:6" x14ac:dyDescent="0.25">
      <c r="A13" s="11" t="s">
        <v>48</v>
      </c>
      <c r="B13" s="89">
        <f>B14</f>
        <v>150</v>
      </c>
      <c r="C13" s="9">
        <f>C14</f>
        <v>484</v>
      </c>
      <c r="D13" s="9">
        <f>D14</f>
        <v>500</v>
      </c>
      <c r="E13" s="9">
        <f>E14</f>
        <v>500</v>
      </c>
      <c r="F13" s="9">
        <f>F14</f>
        <v>500</v>
      </c>
    </row>
    <row r="14" spans="1:6" x14ac:dyDescent="0.25">
      <c r="A14" s="82" t="s">
        <v>75</v>
      </c>
      <c r="B14" s="89">
        <v>150</v>
      </c>
      <c r="C14" s="9">
        <v>484</v>
      </c>
      <c r="D14" s="9">
        <v>500</v>
      </c>
      <c r="E14" s="9">
        <v>500</v>
      </c>
      <c r="F14" s="9">
        <v>500</v>
      </c>
    </row>
    <row r="15" spans="1:6" ht="25.5" x14ac:dyDescent="0.25">
      <c r="A15" s="83" t="s">
        <v>45</v>
      </c>
      <c r="B15" s="89">
        <f>B16</f>
        <v>0</v>
      </c>
      <c r="C15" s="9">
        <f>C16</f>
        <v>398</v>
      </c>
      <c r="D15" s="9">
        <f>D16</f>
        <v>400</v>
      </c>
      <c r="E15" s="9">
        <f>E16</f>
        <v>400</v>
      </c>
      <c r="F15" s="9">
        <f>F16</f>
        <v>400</v>
      </c>
    </row>
    <row r="16" spans="1:6" ht="38.25" x14ac:dyDescent="0.25">
      <c r="A16" s="82" t="s">
        <v>76</v>
      </c>
      <c r="B16" s="89">
        <v>0</v>
      </c>
      <c r="C16" s="9">
        <v>398</v>
      </c>
      <c r="D16" s="9">
        <v>400</v>
      </c>
      <c r="E16" s="9">
        <v>400</v>
      </c>
      <c r="F16" s="9">
        <v>400</v>
      </c>
    </row>
    <row r="17" spans="1:6" x14ac:dyDescent="0.25">
      <c r="A17" s="83" t="s">
        <v>44</v>
      </c>
      <c r="B17" s="89">
        <f>B18</f>
        <v>1128.1400000000001</v>
      </c>
      <c r="C17" s="9">
        <f>C18</f>
        <v>17950</v>
      </c>
      <c r="D17" s="9">
        <f>D18</f>
        <v>17950</v>
      </c>
      <c r="E17" s="9">
        <f>E18</f>
        <v>17950</v>
      </c>
      <c r="F17" s="9">
        <f>F18</f>
        <v>17950</v>
      </c>
    </row>
    <row r="18" spans="1:6" ht="25.5" x14ac:dyDescent="0.25">
      <c r="A18" s="82" t="s">
        <v>77</v>
      </c>
      <c r="B18" s="89">
        <v>1128.1400000000001</v>
      </c>
      <c r="C18" s="9">
        <v>17950</v>
      </c>
      <c r="D18" s="9">
        <v>17950</v>
      </c>
      <c r="E18" s="9">
        <v>17950</v>
      </c>
      <c r="F18" s="9">
        <v>17950</v>
      </c>
    </row>
    <row r="19" spans="1:6" x14ac:dyDescent="0.25">
      <c r="A19" s="83" t="s">
        <v>78</v>
      </c>
      <c r="B19" s="89">
        <f>B20</f>
        <v>8641</v>
      </c>
      <c r="C19" s="9">
        <f>C20</f>
        <v>796</v>
      </c>
      <c r="D19" s="9">
        <f>D20</f>
        <v>796</v>
      </c>
      <c r="E19" s="9">
        <f>E20</f>
        <v>796</v>
      </c>
      <c r="F19" s="9">
        <f>F20</f>
        <v>796</v>
      </c>
    </row>
    <row r="20" spans="1:6" ht="25.5" x14ac:dyDescent="0.25">
      <c r="A20" s="82" t="s">
        <v>79</v>
      </c>
      <c r="B20" s="89">
        <v>8641</v>
      </c>
      <c r="C20" s="9">
        <v>796</v>
      </c>
      <c r="D20" s="9">
        <v>796</v>
      </c>
      <c r="E20" s="9">
        <v>796</v>
      </c>
      <c r="F20" s="9">
        <v>796</v>
      </c>
    </row>
    <row r="23" spans="1:6" ht="15.75" customHeight="1" x14ac:dyDescent="0.25">
      <c r="A23" s="97" t="s">
        <v>42</v>
      </c>
      <c r="B23" s="97"/>
      <c r="C23" s="97"/>
      <c r="D23" s="97"/>
      <c r="E23" s="97"/>
      <c r="F23" s="97"/>
    </row>
    <row r="24" spans="1:6" ht="18" x14ac:dyDescent="0.25">
      <c r="A24" s="4"/>
      <c r="B24" s="4"/>
      <c r="C24" s="4"/>
      <c r="D24" s="4"/>
      <c r="E24" s="5"/>
      <c r="F24" s="5"/>
    </row>
    <row r="25" spans="1:6" ht="25.5" x14ac:dyDescent="0.25">
      <c r="A25" s="18" t="s">
        <v>43</v>
      </c>
      <c r="B25" s="17" t="s">
        <v>65</v>
      </c>
      <c r="C25" s="18" t="s">
        <v>66</v>
      </c>
      <c r="D25" s="18" t="s">
        <v>69</v>
      </c>
      <c r="E25" s="18" t="s">
        <v>30</v>
      </c>
      <c r="F25" s="18" t="s">
        <v>70</v>
      </c>
    </row>
    <row r="26" spans="1:6" x14ac:dyDescent="0.25">
      <c r="A26" s="38" t="s">
        <v>1</v>
      </c>
      <c r="B26" s="90">
        <f>B27+B29+B31+B33+B35</f>
        <v>120463.25</v>
      </c>
      <c r="C26" s="70">
        <f>C27+C29+C31+C33+C35</f>
        <v>204048</v>
      </c>
      <c r="D26" s="72">
        <f>D27+D29+D31+D33+D35</f>
        <v>267425</v>
      </c>
      <c r="E26" s="72">
        <f>E27+E29+E31+E33+E35</f>
        <v>267425</v>
      </c>
      <c r="F26" s="72">
        <f>F27+F29+F31+F33+F35</f>
        <v>267425</v>
      </c>
    </row>
    <row r="27" spans="1:6" ht="15.75" customHeight="1" x14ac:dyDescent="0.25">
      <c r="A27" s="11" t="s">
        <v>46</v>
      </c>
      <c r="B27" s="89">
        <f>B28</f>
        <v>119185.11</v>
      </c>
      <c r="C27" s="67">
        <f>C28</f>
        <v>184420</v>
      </c>
      <c r="D27" s="9">
        <f>D28</f>
        <v>247779</v>
      </c>
      <c r="E27" s="9">
        <f>E28</f>
        <v>247779</v>
      </c>
      <c r="F27" s="9">
        <f>F28</f>
        <v>247779</v>
      </c>
    </row>
    <row r="28" spans="1:6" x14ac:dyDescent="0.25">
      <c r="A28" s="81" t="s">
        <v>74</v>
      </c>
      <c r="B28" s="89">
        <v>119185.11</v>
      </c>
      <c r="C28" s="9">
        <v>184420</v>
      </c>
      <c r="D28" s="9">
        <v>247779</v>
      </c>
      <c r="E28" s="9">
        <v>247779</v>
      </c>
      <c r="F28" s="9">
        <v>247779</v>
      </c>
    </row>
    <row r="29" spans="1:6" x14ac:dyDescent="0.25">
      <c r="A29" s="11" t="s">
        <v>48</v>
      </c>
      <c r="B29" s="89">
        <f>B30</f>
        <v>150</v>
      </c>
      <c r="C29" s="67">
        <f>C30</f>
        <v>484</v>
      </c>
      <c r="D29" s="9">
        <f>D30</f>
        <v>500</v>
      </c>
      <c r="E29" s="9">
        <f>E30</f>
        <v>500</v>
      </c>
      <c r="F29" s="9">
        <f>F30</f>
        <v>500</v>
      </c>
    </row>
    <row r="30" spans="1:6" x14ac:dyDescent="0.25">
      <c r="A30" s="82" t="s">
        <v>75</v>
      </c>
      <c r="B30" s="89">
        <v>150</v>
      </c>
      <c r="C30" s="9">
        <v>484</v>
      </c>
      <c r="D30" s="9">
        <v>500</v>
      </c>
      <c r="E30" s="9">
        <v>500</v>
      </c>
      <c r="F30" s="9">
        <v>500</v>
      </c>
    </row>
    <row r="31" spans="1:6" ht="25.5" x14ac:dyDescent="0.25">
      <c r="A31" s="83" t="s">
        <v>45</v>
      </c>
      <c r="B31" s="89">
        <f>B32</f>
        <v>0</v>
      </c>
      <c r="C31" s="67">
        <f>C32</f>
        <v>398</v>
      </c>
      <c r="D31" s="9">
        <f>D32</f>
        <v>400</v>
      </c>
      <c r="E31" s="9">
        <f>E32</f>
        <v>400</v>
      </c>
      <c r="F31" s="9">
        <f>F32</f>
        <v>400</v>
      </c>
    </row>
    <row r="32" spans="1:6" ht="38.25" x14ac:dyDescent="0.25">
      <c r="A32" s="82" t="s">
        <v>76</v>
      </c>
      <c r="B32" s="89">
        <v>0</v>
      </c>
      <c r="C32" s="9">
        <v>398</v>
      </c>
      <c r="D32" s="9">
        <v>400</v>
      </c>
      <c r="E32" s="9">
        <v>400</v>
      </c>
      <c r="F32" s="9">
        <v>400</v>
      </c>
    </row>
    <row r="33" spans="1:6" x14ac:dyDescent="0.25">
      <c r="A33" s="83" t="s">
        <v>44</v>
      </c>
      <c r="B33" s="89">
        <f>B34</f>
        <v>1128.1400000000001</v>
      </c>
      <c r="C33" s="80">
        <f>C34</f>
        <v>17950</v>
      </c>
      <c r="D33" s="9">
        <f>D34</f>
        <v>17950</v>
      </c>
      <c r="E33" s="9">
        <f>E34</f>
        <v>17950</v>
      </c>
      <c r="F33" s="9">
        <f>F34</f>
        <v>17950</v>
      </c>
    </row>
    <row r="34" spans="1:6" ht="25.5" x14ac:dyDescent="0.25">
      <c r="A34" s="82" t="s">
        <v>77</v>
      </c>
      <c r="B34" s="89">
        <v>1128.1400000000001</v>
      </c>
      <c r="C34" s="9">
        <v>17950</v>
      </c>
      <c r="D34" s="9">
        <v>17950</v>
      </c>
      <c r="E34" s="9">
        <v>17950</v>
      </c>
      <c r="F34" s="9">
        <v>17950</v>
      </c>
    </row>
    <row r="35" spans="1:6" x14ac:dyDescent="0.25">
      <c r="A35" s="83" t="s">
        <v>78</v>
      </c>
      <c r="B35" s="89">
        <f>B36</f>
        <v>0</v>
      </c>
      <c r="C35" s="80">
        <f>C36</f>
        <v>796</v>
      </c>
      <c r="D35" s="9">
        <f>D36</f>
        <v>796</v>
      </c>
      <c r="E35" s="9">
        <f>E36</f>
        <v>796</v>
      </c>
      <c r="F35" s="9">
        <f>F36</f>
        <v>796</v>
      </c>
    </row>
    <row r="36" spans="1:6" ht="25.5" x14ac:dyDescent="0.25">
      <c r="A36" s="82" t="s">
        <v>79</v>
      </c>
      <c r="B36" s="89">
        <v>0</v>
      </c>
      <c r="C36" s="9">
        <v>796</v>
      </c>
      <c r="D36" s="9">
        <v>796</v>
      </c>
      <c r="E36" s="9">
        <v>796</v>
      </c>
      <c r="F36" s="9">
        <v>796</v>
      </c>
    </row>
  </sheetData>
  <mergeCells count="5">
    <mergeCell ref="A1:F1"/>
    <mergeCell ref="A3:F3"/>
    <mergeCell ref="A5:F5"/>
    <mergeCell ref="A7:F7"/>
    <mergeCell ref="A23:F23"/>
  </mergeCells>
  <pageMargins left="0.7" right="0.7" top="0.75" bottom="0.75" header="0.3" footer="0.3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2"/>
  <sheetViews>
    <sheetView workbookViewId="0">
      <selection activeCell="E20" sqref="E20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97" t="s">
        <v>93</v>
      </c>
      <c r="B1" s="97"/>
      <c r="C1" s="97"/>
      <c r="D1" s="97"/>
      <c r="E1" s="97"/>
      <c r="F1" s="97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97" t="s">
        <v>17</v>
      </c>
      <c r="B3" s="97"/>
      <c r="C3" s="97"/>
      <c r="D3" s="97"/>
      <c r="E3" s="98"/>
      <c r="F3" s="98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97" t="s">
        <v>4</v>
      </c>
      <c r="B5" s="99"/>
      <c r="C5" s="99"/>
      <c r="D5" s="99"/>
      <c r="E5" s="99"/>
      <c r="F5" s="99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97" t="s">
        <v>13</v>
      </c>
      <c r="B7" s="117"/>
      <c r="C7" s="117"/>
      <c r="D7" s="117"/>
      <c r="E7" s="117"/>
      <c r="F7" s="117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18" t="s">
        <v>43</v>
      </c>
      <c r="B9" s="17" t="s">
        <v>65</v>
      </c>
      <c r="C9" s="18" t="s">
        <v>66</v>
      </c>
      <c r="D9" s="18" t="s">
        <v>69</v>
      </c>
      <c r="E9" s="18" t="s">
        <v>30</v>
      </c>
      <c r="F9" s="18" t="s">
        <v>70</v>
      </c>
    </row>
    <row r="10" spans="1:6" ht="15.75" customHeight="1" x14ac:dyDescent="0.25">
      <c r="A10" s="11" t="s">
        <v>80</v>
      </c>
      <c r="B10" s="80">
        <f>B11</f>
        <v>129528.49</v>
      </c>
      <c r="C10" s="9">
        <f>C11</f>
        <v>204048</v>
      </c>
      <c r="D10" s="9">
        <f t="shared" ref="D10:F11" si="0">D11</f>
        <v>267425</v>
      </c>
      <c r="E10" s="9">
        <f t="shared" si="0"/>
        <v>267425</v>
      </c>
      <c r="F10" s="9">
        <f t="shared" si="0"/>
        <v>267425</v>
      </c>
    </row>
    <row r="11" spans="1:6" ht="15.75" customHeight="1" x14ac:dyDescent="0.25">
      <c r="A11" s="83" t="s">
        <v>81</v>
      </c>
      <c r="B11" s="80">
        <f>B12</f>
        <v>129528.49</v>
      </c>
      <c r="C11" s="9">
        <f>C12</f>
        <v>204048</v>
      </c>
      <c r="D11" s="9">
        <f t="shared" si="0"/>
        <v>267425</v>
      </c>
      <c r="E11" s="9">
        <f t="shared" si="0"/>
        <v>267425</v>
      </c>
      <c r="F11" s="9">
        <f t="shared" si="0"/>
        <v>267425</v>
      </c>
    </row>
    <row r="12" spans="1:6" x14ac:dyDescent="0.25">
      <c r="A12" s="82" t="s">
        <v>82</v>
      </c>
      <c r="B12" s="67">
        <v>129528.49</v>
      </c>
      <c r="C12" s="9">
        <v>204048</v>
      </c>
      <c r="D12" s="9">
        <v>267425</v>
      </c>
      <c r="E12" s="9">
        <v>267425</v>
      </c>
      <c r="F12" s="9">
        <v>267425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4"/>
  <sheetViews>
    <sheetView workbookViewId="0">
      <selection activeCell="G19" sqref="G1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97" t="s">
        <v>93</v>
      </c>
      <c r="B1" s="97"/>
      <c r="C1" s="97"/>
      <c r="D1" s="97"/>
      <c r="E1" s="97"/>
      <c r="F1" s="97"/>
      <c r="G1" s="97"/>
      <c r="H1" s="97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97" t="s">
        <v>17</v>
      </c>
      <c r="B3" s="97"/>
      <c r="C3" s="97"/>
      <c r="D3" s="97"/>
      <c r="E3" s="97"/>
      <c r="F3" s="97"/>
      <c r="G3" s="97"/>
      <c r="H3" s="97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97" t="s">
        <v>50</v>
      </c>
      <c r="B5" s="97"/>
      <c r="C5" s="97"/>
      <c r="D5" s="97"/>
      <c r="E5" s="97"/>
      <c r="F5" s="97"/>
      <c r="G5" s="97"/>
      <c r="H5" s="97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18" t="s">
        <v>5</v>
      </c>
      <c r="B7" s="17" t="s">
        <v>6</v>
      </c>
      <c r="C7" s="17" t="s">
        <v>29</v>
      </c>
      <c r="D7" s="17" t="s">
        <v>65</v>
      </c>
      <c r="E7" s="18" t="s">
        <v>66</v>
      </c>
      <c r="F7" s="18" t="s">
        <v>69</v>
      </c>
      <c r="G7" s="18" t="s">
        <v>30</v>
      </c>
      <c r="H7" s="18" t="s">
        <v>70</v>
      </c>
    </row>
    <row r="8" spans="1:8" x14ac:dyDescent="0.25">
      <c r="A8" s="36"/>
      <c r="B8" s="37"/>
      <c r="C8" s="35" t="s">
        <v>52</v>
      </c>
      <c r="D8" s="37"/>
      <c r="E8" s="36"/>
      <c r="F8" s="36"/>
      <c r="G8" s="36"/>
      <c r="H8" s="36"/>
    </row>
    <row r="9" spans="1:8" ht="25.5" x14ac:dyDescent="0.25">
      <c r="A9" s="11">
        <v>8</v>
      </c>
      <c r="B9" s="11"/>
      <c r="C9" s="11" t="s">
        <v>14</v>
      </c>
      <c r="D9" s="8"/>
      <c r="E9" s="9"/>
      <c r="F9" s="9"/>
      <c r="G9" s="9"/>
      <c r="H9" s="9"/>
    </row>
    <row r="10" spans="1:8" x14ac:dyDescent="0.25">
      <c r="A10" s="11"/>
      <c r="B10" s="15">
        <v>84</v>
      </c>
      <c r="C10" s="15" t="s">
        <v>21</v>
      </c>
      <c r="D10" s="8"/>
      <c r="E10" s="9"/>
      <c r="F10" s="9"/>
      <c r="G10" s="9"/>
      <c r="H10" s="9"/>
    </row>
    <row r="11" spans="1:8" x14ac:dyDescent="0.25">
      <c r="A11" s="11"/>
      <c r="B11" s="15"/>
      <c r="C11" s="39"/>
      <c r="D11" s="8"/>
      <c r="E11" s="9"/>
      <c r="F11" s="9"/>
      <c r="G11" s="9"/>
      <c r="H11" s="9"/>
    </row>
    <row r="12" spans="1:8" x14ac:dyDescent="0.25">
      <c r="A12" s="11"/>
      <c r="B12" s="15"/>
      <c r="C12" s="35" t="s">
        <v>55</v>
      </c>
      <c r="D12" s="8"/>
      <c r="E12" s="9"/>
      <c r="F12" s="9"/>
      <c r="G12" s="9"/>
      <c r="H12" s="9"/>
    </row>
    <row r="13" spans="1:8" ht="25.5" x14ac:dyDescent="0.25">
      <c r="A13" s="14">
        <v>5</v>
      </c>
      <c r="B13" s="14"/>
      <c r="C13" s="22" t="s">
        <v>15</v>
      </c>
      <c r="D13" s="8"/>
      <c r="E13" s="9"/>
      <c r="F13" s="9"/>
      <c r="G13" s="9"/>
      <c r="H13" s="9"/>
    </row>
    <row r="14" spans="1:8" ht="25.5" x14ac:dyDescent="0.25">
      <c r="A14" s="15"/>
      <c r="B14" s="15">
        <v>54</v>
      </c>
      <c r="C14" s="23" t="s">
        <v>22</v>
      </c>
      <c r="D14" s="8"/>
      <c r="E14" s="9"/>
      <c r="F14" s="9"/>
      <c r="G14" s="9"/>
      <c r="H14" s="10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6"/>
  <sheetViews>
    <sheetView workbookViewId="0">
      <selection activeCell="C24" sqref="C24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97" t="s">
        <v>93</v>
      </c>
      <c r="B1" s="97"/>
      <c r="C1" s="97"/>
      <c r="D1" s="97"/>
      <c r="E1" s="97"/>
      <c r="F1" s="97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customHeight="1" x14ac:dyDescent="0.25">
      <c r="A3" s="97" t="s">
        <v>17</v>
      </c>
      <c r="B3" s="97"/>
      <c r="C3" s="97"/>
      <c r="D3" s="97"/>
      <c r="E3" s="97"/>
      <c r="F3" s="97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97" t="s">
        <v>51</v>
      </c>
      <c r="B5" s="97"/>
      <c r="C5" s="97"/>
      <c r="D5" s="97"/>
      <c r="E5" s="97"/>
      <c r="F5" s="97"/>
    </row>
    <row r="6" spans="1:6" ht="18" x14ac:dyDescent="0.25">
      <c r="A6" s="4"/>
      <c r="B6" s="4"/>
      <c r="C6" s="4"/>
      <c r="D6" s="4"/>
      <c r="E6" s="5"/>
      <c r="F6" s="5"/>
    </row>
    <row r="7" spans="1:6" ht="25.5" x14ac:dyDescent="0.25">
      <c r="A7" s="17" t="s">
        <v>43</v>
      </c>
      <c r="B7" s="17" t="s">
        <v>65</v>
      </c>
      <c r="C7" s="18" t="s">
        <v>66</v>
      </c>
      <c r="D7" s="18" t="s">
        <v>69</v>
      </c>
      <c r="E7" s="18" t="s">
        <v>30</v>
      </c>
      <c r="F7" s="18" t="s">
        <v>70</v>
      </c>
    </row>
    <row r="8" spans="1:6" x14ac:dyDescent="0.25">
      <c r="A8" s="11" t="s">
        <v>52</v>
      </c>
      <c r="B8" s="8"/>
      <c r="C8" s="9"/>
      <c r="D8" s="9"/>
      <c r="E8" s="9"/>
      <c r="F8" s="9"/>
    </row>
    <row r="9" spans="1:6" ht="25.5" x14ac:dyDescent="0.25">
      <c r="A9" s="11" t="s">
        <v>53</v>
      </c>
      <c r="B9" s="8"/>
      <c r="C9" s="9"/>
      <c r="D9" s="9"/>
      <c r="E9" s="9"/>
      <c r="F9" s="9"/>
    </row>
    <row r="10" spans="1:6" ht="25.5" x14ac:dyDescent="0.25">
      <c r="A10" s="16" t="s">
        <v>54</v>
      </c>
      <c r="B10" s="8"/>
      <c r="C10" s="9"/>
      <c r="D10" s="9"/>
      <c r="E10" s="9"/>
      <c r="F10" s="9"/>
    </row>
    <row r="11" spans="1:6" x14ac:dyDescent="0.25">
      <c r="A11" s="16"/>
      <c r="B11" s="8"/>
      <c r="C11" s="9"/>
      <c r="D11" s="9"/>
      <c r="E11" s="9"/>
      <c r="F11" s="9"/>
    </row>
    <row r="12" spans="1:6" x14ac:dyDescent="0.25">
      <c r="A12" s="11" t="s">
        <v>55</v>
      </c>
      <c r="B12" s="8"/>
      <c r="C12" s="9"/>
      <c r="D12" s="9"/>
      <c r="E12" s="9"/>
      <c r="F12" s="9"/>
    </row>
    <row r="13" spans="1:6" x14ac:dyDescent="0.25">
      <c r="A13" s="22" t="s">
        <v>46</v>
      </c>
      <c r="B13" s="8"/>
      <c r="C13" s="9"/>
      <c r="D13" s="9"/>
      <c r="E13" s="9"/>
      <c r="F13" s="9"/>
    </row>
    <row r="14" spans="1:6" x14ac:dyDescent="0.25">
      <c r="A14" s="13" t="s">
        <v>47</v>
      </c>
      <c r="B14" s="8"/>
      <c r="C14" s="9"/>
      <c r="D14" s="9"/>
      <c r="E14" s="9"/>
      <c r="F14" s="10"/>
    </row>
    <row r="15" spans="1:6" x14ac:dyDescent="0.25">
      <c r="A15" s="22" t="s">
        <v>48</v>
      </c>
      <c r="B15" s="8"/>
      <c r="C15" s="9"/>
      <c r="D15" s="9"/>
      <c r="E15" s="9"/>
      <c r="F15" s="10"/>
    </row>
    <row r="16" spans="1:6" x14ac:dyDescent="0.25">
      <c r="A16" s="13" t="s">
        <v>49</v>
      </c>
      <c r="B16" s="8"/>
      <c r="C16" s="9"/>
      <c r="D16" s="9"/>
      <c r="E16" s="9"/>
      <c r="F16" s="10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31"/>
  <sheetViews>
    <sheetView tabSelected="1" topLeftCell="D1" workbookViewId="0">
      <selection activeCell="I11" sqref="I1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9" width="25.28515625" customWidth="1"/>
  </cols>
  <sheetData>
    <row r="1" spans="1:9" ht="42" customHeight="1" x14ac:dyDescent="0.25">
      <c r="A1" s="97" t="s">
        <v>93</v>
      </c>
      <c r="B1" s="97"/>
      <c r="C1" s="97"/>
      <c r="D1" s="97"/>
      <c r="E1" s="97"/>
      <c r="F1" s="97"/>
      <c r="G1" s="97"/>
      <c r="H1" s="97"/>
      <c r="I1" s="97"/>
    </row>
    <row r="2" spans="1:9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9" ht="18" customHeight="1" x14ac:dyDescent="0.25">
      <c r="A3" s="97" t="s">
        <v>16</v>
      </c>
      <c r="B3" s="99"/>
      <c r="C3" s="99"/>
      <c r="D3" s="99"/>
      <c r="E3" s="99"/>
      <c r="F3" s="99"/>
      <c r="G3" s="99"/>
      <c r="H3" s="99"/>
      <c r="I3" s="99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25.5" x14ac:dyDescent="0.25">
      <c r="A5" s="139" t="s">
        <v>18</v>
      </c>
      <c r="B5" s="140"/>
      <c r="C5" s="141"/>
      <c r="D5" s="17" t="s">
        <v>19</v>
      </c>
      <c r="E5" s="17" t="s">
        <v>65</v>
      </c>
      <c r="F5" s="18" t="s">
        <v>66</v>
      </c>
      <c r="G5" s="18" t="s">
        <v>69</v>
      </c>
      <c r="H5" s="18" t="s">
        <v>30</v>
      </c>
      <c r="I5" s="18" t="s">
        <v>70</v>
      </c>
    </row>
    <row r="6" spans="1:9" ht="25.5" customHeight="1" x14ac:dyDescent="0.25">
      <c r="A6" s="136" t="s">
        <v>94</v>
      </c>
      <c r="B6" s="137"/>
      <c r="C6" s="138"/>
      <c r="D6" s="25" t="s">
        <v>95</v>
      </c>
      <c r="E6" s="94">
        <f>E7+E19+E28</f>
        <v>120463.29000000001</v>
      </c>
      <c r="F6" s="68">
        <f>F7+F19+F28</f>
        <v>204048</v>
      </c>
      <c r="G6" s="65">
        <f>G7+G19+G28</f>
        <v>267425</v>
      </c>
      <c r="H6" s="65">
        <f>H7+H19+H28</f>
        <v>267425</v>
      </c>
      <c r="I6" s="65">
        <f>I7+I19+I28</f>
        <v>267425</v>
      </c>
    </row>
    <row r="7" spans="1:9" ht="25.5" customHeight="1" x14ac:dyDescent="0.25">
      <c r="A7" s="136" t="s">
        <v>96</v>
      </c>
      <c r="B7" s="137"/>
      <c r="C7" s="138"/>
      <c r="D7" s="25" t="s">
        <v>97</v>
      </c>
      <c r="E7" s="94">
        <f>E8+E13+E16</f>
        <v>117428.77</v>
      </c>
      <c r="F7" s="68">
        <f>F8+F13+F16</f>
        <v>152540</v>
      </c>
      <c r="G7" s="65">
        <f>G8+G13+G16</f>
        <v>210479</v>
      </c>
      <c r="H7" s="65">
        <f>H8+H13+H16</f>
        <v>210479</v>
      </c>
      <c r="I7" s="65">
        <f>I8+I13+I16</f>
        <v>210479</v>
      </c>
    </row>
    <row r="8" spans="1:9" ht="15" customHeight="1" x14ac:dyDescent="0.25">
      <c r="A8" s="121" t="s">
        <v>83</v>
      </c>
      <c r="B8" s="122"/>
      <c r="C8" s="123"/>
      <c r="D8" s="84" t="s">
        <v>84</v>
      </c>
      <c r="E8" s="93">
        <f>E9</f>
        <v>117278.77</v>
      </c>
      <c r="F8" s="67">
        <f>F9</f>
        <v>151658</v>
      </c>
      <c r="G8" s="71">
        <f>G9</f>
        <v>209579</v>
      </c>
      <c r="H8" s="71">
        <f>H9</f>
        <v>209579</v>
      </c>
      <c r="I8" s="71">
        <f>I9</f>
        <v>209579</v>
      </c>
    </row>
    <row r="9" spans="1:9" x14ac:dyDescent="0.25">
      <c r="A9" s="130">
        <v>3</v>
      </c>
      <c r="B9" s="131"/>
      <c r="C9" s="132"/>
      <c r="D9" s="85" t="s">
        <v>10</v>
      </c>
      <c r="E9" s="93">
        <f>SUM(E10:E12)</f>
        <v>117278.77</v>
      </c>
      <c r="F9" s="67">
        <f>F10+F11+F12</f>
        <v>151658</v>
      </c>
      <c r="G9" s="71">
        <f>G10+G11+G12</f>
        <v>209579</v>
      </c>
      <c r="H9" s="71">
        <f>H10+H11+H12</f>
        <v>209579</v>
      </c>
      <c r="I9" s="71">
        <f>I10+I11+I12</f>
        <v>209579</v>
      </c>
    </row>
    <row r="10" spans="1:9" x14ac:dyDescent="0.25">
      <c r="A10" s="127">
        <v>31</v>
      </c>
      <c r="B10" s="128"/>
      <c r="C10" s="129"/>
      <c r="D10" s="85" t="s">
        <v>11</v>
      </c>
      <c r="E10" s="93">
        <v>81828</v>
      </c>
      <c r="F10" s="67">
        <v>84331</v>
      </c>
      <c r="G10" s="71">
        <v>132711</v>
      </c>
      <c r="H10" s="71">
        <v>132711</v>
      </c>
      <c r="I10" s="71">
        <v>132711</v>
      </c>
    </row>
    <row r="11" spans="1:9" x14ac:dyDescent="0.25">
      <c r="A11" s="127">
        <v>32</v>
      </c>
      <c r="B11" s="128"/>
      <c r="C11" s="129"/>
      <c r="D11" s="85" t="s">
        <v>20</v>
      </c>
      <c r="E11" s="93">
        <v>35130</v>
      </c>
      <c r="F11" s="67">
        <v>66777</v>
      </c>
      <c r="G11" s="71">
        <v>76318</v>
      </c>
      <c r="H11" s="71">
        <v>76318</v>
      </c>
      <c r="I11" s="71">
        <v>76318</v>
      </c>
    </row>
    <row r="12" spans="1:9" x14ac:dyDescent="0.25">
      <c r="A12" s="142">
        <v>34</v>
      </c>
      <c r="B12" s="143"/>
      <c r="C12" s="144"/>
      <c r="D12" s="91" t="s">
        <v>73</v>
      </c>
      <c r="E12" s="93">
        <v>320.77</v>
      </c>
      <c r="F12" s="67">
        <v>550</v>
      </c>
      <c r="G12" s="71">
        <v>550</v>
      </c>
      <c r="H12" s="71">
        <v>550</v>
      </c>
      <c r="I12" s="71">
        <v>550</v>
      </c>
    </row>
    <row r="13" spans="1:9" x14ac:dyDescent="0.25">
      <c r="A13" s="121" t="s">
        <v>85</v>
      </c>
      <c r="B13" s="122"/>
      <c r="C13" s="123"/>
      <c r="D13" s="87" t="s">
        <v>86</v>
      </c>
      <c r="E13" s="93">
        <f>E14</f>
        <v>150</v>
      </c>
      <c r="F13" s="67">
        <f>F14</f>
        <v>484</v>
      </c>
      <c r="G13" s="71">
        <f t="shared" ref="G13:I14" si="0">G14</f>
        <v>500</v>
      </c>
      <c r="H13" s="71">
        <f t="shared" si="0"/>
        <v>500</v>
      </c>
      <c r="I13" s="71">
        <f t="shared" si="0"/>
        <v>500</v>
      </c>
    </row>
    <row r="14" spans="1:9" ht="15" customHeight="1" x14ac:dyDescent="0.25">
      <c r="A14" s="130">
        <v>3</v>
      </c>
      <c r="B14" s="131"/>
      <c r="C14" s="132"/>
      <c r="D14" s="85" t="s">
        <v>10</v>
      </c>
      <c r="E14" s="93">
        <f>E15</f>
        <v>150</v>
      </c>
      <c r="F14" s="67">
        <f>F15</f>
        <v>484</v>
      </c>
      <c r="G14" s="71">
        <f t="shared" si="0"/>
        <v>500</v>
      </c>
      <c r="H14" s="71">
        <f t="shared" si="0"/>
        <v>500</v>
      </c>
      <c r="I14" s="71">
        <f t="shared" si="0"/>
        <v>500</v>
      </c>
    </row>
    <row r="15" spans="1:9" x14ac:dyDescent="0.25">
      <c r="A15" s="127">
        <v>32</v>
      </c>
      <c r="B15" s="128"/>
      <c r="C15" s="129"/>
      <c r="D15" s="85" t="s">
        <v>20</v>
      </c>
      <c r="E15" s="9">
        <v>150</v>
      </c>
      <c r="F15" s="9">
        <v>484</v>
      </c>
      <c r="G15" s="71">
        <v>500</v>
      </c>
      <c r="H15" s="71">
        <v>500</v>
      </c>
      <c r="I15" s="71">
        <v>500</v>
      </c>
    </row>
    <row r="16" spans="1:9" x14ac:dyDescent="0.25">
      <c r="A16" s="121" t="s">
        <v>87</v>
      </c>
      <c r="B16" s="122"/>
      <c r="C16" s="123"/>
      <c r="D16" s="84" t="s">
        <v>88</v>
      </c>
      <c r="E16" s="93">
        <f>E17</f>
        <v>0</v>
      </c>
      <c r="F16" s="67">
        <f>F17</f>
        <v>398</v>
      </c>
      <c r="G16" s="71">
        <f>G17</f>
        <v>400</v>
      </c>
      <c r="H16" s="71">
        <f>H17</f>
        <v>400</v>
      </c>
      <c r="I16" s="71">
        <f>I17</f>
        <v>400</v>
      </c>
    </row>
    <row r="17" spans="1:9" ht="25.5" x14ac:dyDescent="0.25">
      <c r="A17" s="130">
        <v>4</v>
      </c>
      <c r="B17" s="131"/>
      <c r="C17" s="132"/>
      <c r="D17" s="24" t="s">
        <v>12</v>
      </c>
      <c r="E17" s="93">
        <f>E18</f>
        <v>0</v>
      </c>
      <c r="F17" s="67">
        <f>F18</f>
        <v>398</v>
      </c>
      <c r="G17" s="71">
        <f t="shared" ref="G17:I17" si="1">G18</f>
        <v>400</v>
      </c>
      <c r="H17" s="71">
        <f t="shared" si="1"/>
        <v>400</v>
      </c>
      <c r="I17" s="71">
        <f t="shared" si="1"/>
        <v>400</v>
      </c>
    </row>
    <row r="18" spans="1:9" ht="25.5" x14ac:dyDescent="0.25">
      <c r="A18" s="127">
        <v>42</v>
      </c>
      <c r="B18" s="128"/>
      <c r="C18" s="129"/>
      <c r="D18" s="24" t="s">
        <v>28</v>
      </c>
      <c r="E18" s="9">
        <v>0</v>
      </c>
      <c r="F18" s="67">
        <v>398</v>
      </c>
      <c r="G18" s="71">
        <v>400</v>
      </c>
      <c r="H18" s="71">
        <v>400</v>
      </c>
      <c r="I18" s="71">
        <v>400</v>
      </c>
    </row>
    <row r="19" spans="1:9" ht="38.25" x14ac:dyDescent="0.25">
      <c r="A19" s="133" t="s">
        <v>98</v>
      </c>
      <c r="B19" s="134"/>
      <c r="C19" s="135"/>
      <c r="D19" s="92" t="s">
        <v>99</v>
      </c>
      <c r="E19" s="145">
        <f>E20+E23</f>
        <v>3034.5200000000004</v>
      </c>
      <c r="F19" s="68">
        <f>F20+F23</f>
        <v>50712</v>
      </c>
      <c r="G19" s="145">
        <f>G20+G23</f>
        <v>56150</v>
      </c>
      <c r="H19" s="145">
        <f>H20+H23</f>
        <v>56150</v>
      </c>
      <c r="I19" s="145">
        <f>I20+I23</f>
        <v>56150</v>
      </c>
    </row>
    <row r="20" spans="1:9" ht="15" customHeight="1" x14ac:dyDescent="0.25">
      <c r="A20" s="121" t="s">
        <v>83</v>
      </c>
      <c r="B20" s="122"/>
      <c r="C20" s="123"/>
      <c r="D20" s="84" t="s">
        <v>84</v>
      </c>
      <c r="E20" s="93">
        <f>E21</f>
        <v>1906.38</v>
      </c>
      <c r="F20" s="67">
        <f>F21</f>
        <v>32762</v>
      </c>
      <c r="G20" s="80">
        <f t="shared" ref="G20:I21" si="2">G21</f>
        <v>38200</v>
      </c>
      <c r="H20" s="80">
        <f t="shared" si="2"/>
        <v>38200</v>
      </c>
      <c r="I20" s="80">
        <f t="shared" si="2"/>
        <v>38200</v>
      </c>
    </row>
    <row r="21" spans="1:9" ht="25.5" x14ac:dyDescent="0.25">
      <c r="A21" s="130">
        <v>4</v>
      </c>
      <c r="B21" s="131"/>
      <c r="C21" s="132"/>
      <c r="D21" s="24" t="s">
        <v>12</v>
      </c>
      <c r="E21" s="93">
        <f>E22</f>
        <v>1906.38</v>
      </c>
      <c r="F21" s="67">
        <f>F22</f>
        <v>32762</v>
      </c>
      <c r="G21" s="89">
        <f t="shared" si="2"/>
        <v>38200</v>
      </c>
      <c r="H21" s="89">
        <f t="shared" si="2"/>
        <v>38200</v>
      </c>
      <c r="I21" s="89">
        <f t="shared" si="2"/>
        <v>38200</v>
      </c>
    </row>
    <row r="22" spans="1:9" ht="25.5" x14ac:dyDescent="0.25">
      <c r="A22" s="127">
        <v>42</v>
      </c>
      <c r="B22" s="128"/>
      <c r="C22" s="129"/>
      <c r="D22" s="24" t="s">
        <v>28</v>
      </c>
      <c r="E22" s="93">
        <v>1906.38</v>
      </c>
      <c r="F22" s="67">
        <v>32762</v>
      </c>
      <c r="G22" s="89">
        <v>38200</v>
      </c>
      <c r="H22" s="89">
        <v>38200</v>
      </c>
      <c r="I22" s="89">
        <v>38200</v>
      </c>
    </row>
    <row r="23" spans="1:9" x14ac:dyDescent="0.25">
      <c r="A23" s="121" t="s">
        <v>89</v>
      </c>
      <c r="B23" s="122"/>
      <c r="C23" s="123"/>
      <c r="D23" s="87" t="s">
        <v>90</v>
      </c>
      <c r="E23" s="93">
        <f>E24+E26</f>
        <v>1128.1400000000001</v>
      </c>
      <c r="F23" s="67">
        <f>F24+F26</f>
        <v>17950</v>
      </c>
      <c r="G23" s="89">
        <f>G24+G26</f>
        <v>17950</v>
      </c>
      <c r="H23" s="89">
        <f>H24+H26</f>
        <v>17950</v>
      </c>
      <c r="I23" s="89">
        <f>I24+I26</f>
        <v>17950</v>
      </c>
    </row>
    <row r="24" spans="1:9" x14ac:dyDescent="0.25">
      <c r="A24" s="130">
        <v>3</v>
      </c>
      <c r="B24" s="131"/>
      <c r="C24" s="132"/>
      <c r="D24" s="85" t="s">
        <v>10</v>
      </c>
      <c r="E24" s="93">
        <f>E25</f>
        <v>0</v>
      </c>
      <c r="F24" s="67">
        <f>F25</f>
        <v>13225</v>
      </c>
      <c r="G24" s="89">
        <f t="shared" ref="G24:I24" si="3">G25</f>
        <v>13225</v>
      </c>
      <c r="H24" s="89">
        <f t="shared" si="3"/>
        <v>13225</v>
      </c>
      <c r="I24" s="89">
        <f t="shared" si="3"/>
        <v>13225</v>
      </c>
    </row>
    <row r="25" spans="1:9" x14ac:dyDescent="0.25">
      <c r="A25" s="127">
        <v>32</v>
      </c>
      <c r="B25" s="128"/>
      <c r="C25" s="129"/>
      <c r="D25" s="85" t="s">
        <v>20</v>
      </c>
      <c r="E25" s="9">
        <v>0</v>
      </c>
      <c r="F25" s="67">
        <v>13225</v>
      </c>
      <c r="G25" s="80">
        <v>13225</v>
      </c>
      <c r="H25" s="80">
        <v>13225</v>
      </c>
      <c r="I25" s="80">
        <v>13225</v>
      </c>
    </row>
    <row r="26" spans="1:9" ht="25.5" x14ac:dyDescent="0.25">
      <c r="A26" s="130">
        <v>4</v>
      </c>
      <c r="B26" s="131"/>
      <c r="C26" s="132"/>
      <c r="D26" s="24" t="s">
        <v>12</v>
      </c>
      <c r="E26" s="93">
        <f>E27</f>
        <v>1128.1400000000001</v>
      </c>
      <c r="F26" s="67">
        <f>F27</f>
        <v>4725</v>
      </c>
      <c r="G26" s="80">
        <f>G27</f>
        <v>4725</v>
      </c>
      <c r="H26" s="80">
        <f>H27</f>
        <v>4725</v>
      </c>
      <c r="I26" s="80">
        <f>I27</f>
        <v>4725</v>
      </c>
    </row>
    <row r="27" spans="1:9" ht="25.5" x14ac:dyDescent="0.25">
      <c r="A27" s="127">
        <v>42</v>
      </c>
      <c r="B27" s="128"/>
      <c r="C27" s="129"/>
      <c r="D27" s="24" t="s">
        <v>28</v>
      </c>
      <c r="E27" s="9">
        <v>1128.1400000000001</v>
      </c>
      <c r="F27" s="67">
        <v>4725</v>
      </c>
      <c r="G27" s="80">
        <v>4725</v>
      </c>
      <c r="H27" s="80">
        <v>4725</v>
      </c>
      <c r="I27" s="80">
        <v>4725</v>
      </c>
    </row>
    <row r="28" spans="1:9" ht="25.5" x14ac:dyDescent="0.25">
      <c r="A28" s="118" t="s">
        <v>100</v>
      </c>
      <c r="B28" s="119"/>
      <c r="C28" s="120"/>
      <c r="D28" s="92" t="s">
        <v>101</v>
      </c>
      <c r="E28" s="93">
        <f>E29</f>
        <v>0</v>
      </c>
      <c r="F28" s="67">
        <f>F29</f>
        <v>796</v>
      </c>
      <c r="G28" s="80">
        <f>G29</f>
        <v>796</v>
      </c>
      <c r="H28" s="80">
        <f>H29</f>
        <v>796</v>
      </c>
      <c r="I28" s="80">
        <f>I29</f>
        <v>796</v>
      </c>
    </row>
    <row r="29" spans="1:9" ht="15" customHeight="1" x14ac:dyDescent="0.25">
      <c r="A29" s="121" t="s">
        <v>91</v>
      </c>
      <c r="B29" s="122"/>
      <c r="C29" s="123"/>
      <c r="D29" s="87" t="s">
        <v>92</v>
      </c>
      <c r="E29" s="93">
        <f>E30</f>
        <v>0</v>
      </c>
      <c r="F29" s="67">
        <f>F30</f>
        <v>796</v>
      </c>
      <c r="G29" s="80">
        <f t="shared" ref="G29:I30" si="4">G30</f>
        <v>796</v>
      </c>
      <c r="H29" s="80">
        <f t="shared" si="4"/>
        <v>796</v>
      </c>
      <c r="I29" s="80">
        <f t="shared" si="4"/>
        <v>796</v>
      </c>
    </row>
    <row r="30" spans="1:9" x14ac:dyDescent="0.25">
      <c r="A30" s="124">
        <v>3</v>
      </c>
      <c r="B30" s="125"/>
      <c r="C30" s="126"/>
      <c r="D30" s="24" t="s">
        <v>10</v>
      </c>
      <c r="E30" s="93">
        <f>E31</f>
        <v>0</v>
      </c>
      <c r="F30" s="67">
        <f>F31</f>
        <v>796</v>
      </c>
      <c r="G30" s="80">
        <f t="shared" si="4"/>
        <v>796</v>
      </c>
      <c r="H30" s="80">
        <f t="shared" si="4"/>
        <v>796</v>
      </c>
      <c r="I30" s="80">
        <f t="shared" si="4"/>
        <v>796</v>
      </c>
    </row>
    <row r="31" spans="1:9" x14ac:dyDescent="0.25">
      <c r="A31" s="127">
        <v>32</v>
      </c>
      <c r="B31" s="128"/>
      <c r="C31" s="129"/>
      <c r="D31" s="24" t="s">
        <v>20</v>
      </c>
      <c r="E31" s="93">
        <v>0</v>
      </c>
      <c r="F31" s="67">
        <v>796</v>
      </c>
      <c r="G31" s="86">
        <v>796</v>
      </c>
      <c r="H31" s="86">
        <v>796</v>
      </c>
      <c r="I31" s="86">
        <v>796</v>
      </c>
    </row>
  </sheetData>
  <mergeCells count="29">
    <mergeCell ref="A1:I1"/>
    <mergeCell ref="A3:I3"/>
    <mergeCell ref="A5:C5"/>
    <mergeCell ref="A8:C8"/>
    <mergeCell ref="A9:C9"/>
    <mergeCell ref="A22:C22"/>
    <mergeCell ref="A23:C23"/>
    <mergeCell ref="A24:C24"/>
    <mergeCell ref="A6:C6"/>
    <mergeCell ref="A7:C7"/>
    <mergeCell ref="A11:C11"/>
    <mergeCell ref="A10:C10"/>
    <mergeCell ref="A16:C16"/>
    <mergeCell ref="A12:C12"/>
    <mergeCell ref="A13:C13"/>
    <mergeCell ref="A14:C14"/>
    <mergeCell ref="A15:C15"/>
    <mergeCell ref="A19:C19"/>
    <mergeCell ref="A20:C20"/>
    <mergeCell ref="A21:C21"/>
    <mergeCell ref="A17:C17"/>
    <mergeCell ref="A18:C18"/>
    <mergeCell ref="A28:C28"/>
    <mergeCell ref="A29:C29"/>
    <mergeCell ref="A30:C30"/>
    <mergeCell ref="A31:C31"/>
    <mergeCell ref="A25:C25"/>
    <mergeCell ref="A26:C26"/>
    <mergeCell ref="A27:C27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User</cp:lastModifiedBy>
  <cp:lastPrinted>2024-09-30T11:21:17Z</cp:lastPrinted>
  <dcterms:created xsi:type="dcterms:W3CDTF">2022-08-12T12:51:27Z</dcterms:created>
  <dcterms:modified xsi:type="dcterms:W3CDTF">2024-09-30T12:16:20Z</dcterms:modified>
</cp:coreProperties>
</file>